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-15" yWindow="-15" windowWidth="17835" windowHeight="9690" tabRatio="768" activeTab="4"/>
  </bookViews>
  <sheets>
    <sheet name="OLSTA" sheetId="68" r:id="rId1"/>
    <sheet name="Decorazza" sheetId="58" r:id="rId2"/>
    <sheet name="Decorazza (за 1м.кв)" sheetId="62" r:id="rId3"/>
    <sheet name="Decorazza работа (2012)" sheetId="67" state="hidden" r:id="rId4"/>
    <sheet name="Штукатурки Bayramix" sheetId="53" r:id="rId5"/>
    <sheet name="Краски Bayramix" sheetId="29" r:id="rId6"/>
    <sheet name="ДОМ Prorab " sheetId="52" r:id="rId7"/>
    <sheet name="ЖИДКИЕ ОБОИ" sheetId="50" r:id="rId8"/>
    <sheet name="Cladstone" sheetId="49" r:id="rId9"/>
    <sheet name="Инструменты" sheetId="66" r:id="rId10"/>
    <sheet name="Окрасочное оборудованние" sheetId="57" r:id="rId11"/>
  </sheets>
  <externalReferences>
    <externalReference r:id="rId12"/>
    <externalReference r:id="rId13"/>
    <externalReference r:id="rId14"/>
  </externalReferences>
  <definedNames>
    <definedName name="_1solver_rh¤" hidden="1">4</definedName>
    <definedName name="_2solver_va" hidden="1">27</definedName>
    <definedName name="solver_tmE" hidden="1">0</definedName>
    <definedName name="solver_tmÊ" hidden="1">0</definedName>
    <definedName name="solver_tmК" hidden="1">0</definedName>
    <definedName name="solver_ty?" hidden="1">3</definedName>
    <definedName name="solver_tyð" hidden="1">3</definedName>
    <definedName name="solver_tyр" hidden="1">3</definedName>
    <definedName name="клиент" localSheetId="8">'[1]Расчет по клиентам '!$A$2:$A$176</definedName>
    <definedName name="клиент" localSheetId="2">'[2]Расчет по клиентам '!$A$2:$A$176</definedName>
    <definedName name="клиент">'[1]Расчет по клиентам '!$A$2:$A$176</definedName>
    <definedName name="_xlnm.Print_Area" localSheetId="8">Cladstone!$A$1:$G$25</definedName>
    <definedName name="_xlnm.Print_Area" localSheetId="1">Decorazza!$A$1:$I$92</definedName>
    <definedName name="_xlnm.Print_Area" localSheetId="6">'ДОМ Prorab '!$A$1:$K$81</definedName>
    <definedName name="_xlnm.Print_Area" localSheetId="9">Инструменты!$A$6:$E$60</definedName>
    <definedName name="_xlnm.Print_Area" localSheetId="5">'Краски Bayramix'!$A$1:$J$51</definedName>
    <definedName name="_xlnm.Print_Area" localSheetId="10">'Окрасочное оборудованние'!$A$1:$C$14</definedName>
    <definedName name="_xlnm.Print_Area" localSheetId="4">'Штукатурки Bayramix'!$A$1:$K$84</definedName>
  </definedNames>
  <calcPr calcId="145621"/>
</workbook>
</file>

<file path=xl/calcChain.xml><?xml version="1.0" encoding="utf-8"?>
<calcChain xmlns="http://schemas.openxmlformats.org/spreadsheetml/2006/main">
  <c r="G79" i="62" l="1"/>
  <c r="H45" i="68" l="1"/>
  <c r="I45" i="68" s="1"/>
  <c r="G45" i="68"/>
  <c r="I44" i="68"/>
  <c r="H44" i="68"/>
  <c r="C44" i="68"/>
  <c r="G44" i="68" s="1"/>
  <c r="H43" i="68"/>
  <c r="I43" i="68" s="1"/>
  <c r="G43" i="68"/>
  <c r="H42" i="68"/>
  <c r="I42" i="68" s="1"/>
  <c r="C42" i="68"/>
  <c r="G42" i="68" s="1"/>
  <c r="H41" i="68"/>
  <c r="I41" i="68" s="1"/>
  <c r="G41" i="68"/>
  <c r="H40" i="68"/>
  <c r="I40" i="68" s="1"/>
  <c r="G40" i="68"/>
  <c r="C40" i="68"/>
  <c r="H39" i="68"/>
  <c r="I39" i="68" s="1"/>
  <c r="G39" i="68"/>
  <c r="H38" i="68"/>
  <c r="I38" i="68" s="1"/>
  <c r="C38" i="68"/>
  <c r="G38" i="68" s="1"/>
  <c r="H37" i="68"/>
  <c r="I37" i="68" s="1"/>
  <c r="G37" i="68"/>
  <c r="H36" i="68"/>
  <c r="I36" i="68" s="1"/>
  <c r="C36" i="68"/>
  <c r="G36" i="68" s="1"/>
  <c r="A106" i="62" l="1"/>
  <c r="A95" i="62"/>
  <c r="A91" i="62"/>
  <c r="A86" i="62"/>
  <c r="A81" i="62"/>
  <c r="A77" i="62"/>
  <c r="A72" i="62"/>
  <c r="A67" i="62"/>
  <c r="A62" i="62"/>
  <c r="A56" i="62"/>
  <c r="D12" i="50"/>
  <c r="D11" i="50"/>
  <c r="D10" i="50"/>
  <c r="D9" i="50"/>
  <c r="D8" i="50"/>
  <c r="H83" i="52"/>
  <c r="H82" i="52"/>
  <c r="H81" i="52"/>
  <c r="H79" i="52"/>
  <c r="H78" i="52"/>
  <c r="H77" i="52"/>
  <c r="I77" i="52" s="1"/>
  <c r="H76" i="52"/>
  <c r="H74" i="52"/>
  <c r="H73" i="52"/>
  <c r="H72" i="52"/>
  <c r="H71" i="52"/>
  <c r="H70" i="52"/>
  <c r="H69" i="52"/>
  <c r="H68" i="52"/>
  <c r="I68" i="52" s="1"/>
  <c r="H67" i="52"/>
  <c r="H66" i="52"/>
  <c r="H65" i="52"/>
  <c r="H64" i="52"/>
  <c r="H63" i="52"/>
  <c r="H62" i="52"/>
  <c r="H60" i="52"/>
  <c r="H59" i="52"/>
  <c r="H58" i="52"/>
  <c r="H57" i="52"/>
  <c r="I57" i="52" s="1"/>
  <c r="H56" i="52"/>
  <c r="H55" i="52"/>
  <c r="H54" i="52"/>
  <c r="H53" i="52"/>
  <c r="H52" i="52"/>
  <c r="H51" i="52"/>
  <c r="H50" i="52"/>
  <c r="I50" i="52" s="1"/>
  <c r="G50" i="52"/>
  <c r="H48" i="52"/>
  <c r="H47" i="52"/>
  <c r="H46" i="52"/>
  <c r="H45" i="52"/>
  <c r="I45" i="52" s="1"/>
  <c r="H44" i="52"/>
  <c r="H43" i="52"/>
  <c r="H42" i="52"/>
  <c r="H41" i="52"/>
  <c r="H40" i="52"/>
  <c r="H39" i="52"/>
  <c r="H38" i="52"/>
  <c r="H37" i="52"/>
  <c r="H36" i="52"/>
  <c r="H35" i="52"/>
  <c r="H34" i="52"/>
  <c r="I34" i="52" s="1"/>
  <c r="H33" i="52"/>
  <c r="I33" i="52" s="1"/>
  <c r="H32" i="52"/>
  <c r="I32" i="52" s="1"/>
  <c r="H31" i="52"/>
  <c r="I31" i="52" s="1"/>
  <c r="H30" i="52"/>
  <c r="H29" i="52"/>
  <c r="H28" i="52"/>
  <c r="H27" i="52"/>
  <c r="H26" i="52"/>
  <c r="H25" i="52"/>
  <c r="H24" i="52"/>
  <c r="H23" i="52"/>
  <c r="H22" i="52"/>
  <c r="H21" i="52"/>
  <c r="I21" i="52" s="1"/>
  <c r="H20" i="52"/>
  <c r="H18" i="52"/>
  <c r="I18" i="52" s="1"/>
  <c r="H17" i="52"/>
  <c r="H16" i="52"/>
  <c r="I17" i="52"/>
  <c r="H15" i="52"/>
  <c r="I15" i="52" s="1"/>
  <c r="H14" i="52"/>
  <c r="H13" i="52"/>
  <c r="I13" i="52" s="1"/>
  <c r="H12" i="52"/>
  <c r="I12" i="52" s="1"/>
  <c r="G12" i="52"/>
  <c r="H11" i="52"/>
  <c r="I11" i="52" s="1"/>
  <c r="G11" i="52"/>
  <c r="H10" i="52"/>
  <c r="I10" i="52" s="1"/>
  <c r="G10" i="52"/>
  <c r="H9" i="52"/>
  <c r="I9" i="52" s="1"/>
  <c r="G9" i="52"/>
  <c r="H8" i="52"/>
  <c r="H47" i="29"/>
  <c r="I47" i="29"/>
  <c r="H46" i="29"/>
  <c r="I46" i="29" s="1"/>
  <c r="H44" i="29"/>
  <c r="I44" i="29" s="1"/>
  <c r="H43" i="29"/>
  <c r="I43" i="29" s="1"/>
  <c r="H42" i="29"/>
  <c r="I42" i="29" s="1"/>
  <c r="H41" i="29"/>
  <c r="I41" i="29" s="1"/>
  <c r="H40" i="29"/>
  <c r="I40" i="29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G22" i="52" l="1"/>
  <c r="I16" i="52"/>
  <c r="I22" i="52"/>
  <c r="G58" i="52"/>
  <c r="I58" i="52"/>
  <c r="I62" i="52"/>
  <c r="G69" i="52"/>
  <c r="I69" i="52"/>
  <c r="I72" i="52"/>
  <c r="G81" i="52"/>
  <c r="I81" i="52"/>
  <c r="G13" i="52"/>
  <c r="I14" i="52"/>
  <c r="G15" i="52"/>
  <c r="G18" i="52"/>
  <c r="I20" i="52"/>
  <c r="G21" i="52"/>
  <c r="I55" i="52"/>
  <c r="G60" i="52"/>
  <c r="I60" i="52"/>
  <c r="I66" i="52"/>
  <c r="G71" i="52"/>
  <c r="I71" i="52"/>
  <c r="I74" i="52"/>
  <c r="G83" i="52"/>
  <c r="I83" i="52"/>
  <c r="G54" i="52"/>
  <c r="I54" i="52"/>
  <c r="G63" i="52"/>
  <c r="I63" i="52"/>
  <c r="G73" i="52"/>
  <c r="I73" i="52"/>
  <c r="G14" i="52"/>
  <c r="G20" i="52"/>
  <c r="G31" i="52"/>
  <c r="G33" i="52"/>
  <c r="I59" i="52"/>
  <c r="G67" i="52"/>
  <c r="I67" i="52"/>
  <c r="I70" i="52"/>
  <c r="G76" i="52"/>
  <c r="I76" i="52"/>
  <c r="I82" i="52"/>
  <c r="G45" i="52"/>
  <c r="G32" i="52"/>
  <c r="G34" i="52"/>
  <c r="G55" i="52"/>
  <c r="G57" i="52"/>
  <c r="G59" i="52"/>
  <c r="G62" i="52"/>
  <c r="G66" i="52"/>
  <c r="G68" i="52"/>
  <c r="G70" i="52"/>
  <c r="G72" i="52"/>
  <c r="G74" i="52"/>
  <c r="G77" i="52"/>
  <c r="G82" i="52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6" i="29"/>
  <c r="G47" i="29"/>
  <c r="G86" i="53"/>
  <c r="H86" i="53" s="1"/>
  <c r="G85" i="53"/>
  <c r="H85" i="53" s="1"/>
  <c r="F85" i="53"/>
  <c r="G84" i="53"/>
  <c r="H84" i="53" s="1"/>
  <c r="G83" i="53"/>
  <c r="H83" i="53" s="1"/>
  <c r="F83" i="53"/>
  <c r="H82" i="53"/>
  <c r="G82" i="53"/>
  <c r="G81" i="53"/>
  <c r="H81" i="53" s="1"/>
  <c r="F81" i="53"/>
  <c r="G80" i="53"/>
  <c r="H80" i="53" s="1"/>
  <c r="G79" i="53"/>
  <c r="H79" i="53" s="1"/>
  <c r="F79" i="53"/>
  <c r="G78" i="53"/>
  <c r="H78" i="53" s="1"/>
  <c r="G77" i="53"/>
  <c r="H77" i="53" s="1"/>
  <c r="F77" i="53"/>
  <c r="G76" i="53"/>
  <c r="H76" i="53" s="1"/>
  <c r="G75" i="53"/>
  <c r="H75" i="53" s="1"/>
  <c r="F75" i="53"/>
  <c r="G74" i="53"/>
  <c r="H74" i="53" s="1"/>
  <c r="G73" i="53"/>
  <c r="H73" i="53" s="1"/>
  <c r="F73" i="53"/>
  <c r="G72" i="53"/>
  <c r="H72" i="53" s="1"/>
  <c r="G71" i="53"/>
  <c r="H71" i="53" s="1"/>
  <c r="F71" i="53"/>
  <c r="G70" i="53"/>
  <c r="H70" i="53" s="1"/>
  <c r="G69" i="53"/>
  <c r="H69" i="53" s="1"/>
  <c r="F69" i="53"/>
  <c r="G68" i="53"/>
  <c r="H68" i="53" s="1"/>
  <c r="G67" i="53"/>
  <c r="H67" i="53" s="1"/>
  <c r="F67" i="53"/>
  <c r="H66" i="53"/>
  <c r="G66" i="53"/>
  <c r="G65" i="53"/>
  <c r="H65" i="53" s="1"/>
  <c r="F65" i="53"/>
  <c r="G64" i="53"/>
  <c r="H64" i="53" s="1"/>
  <c r="G63" i="53"/>
  <c r="H63" i="53" s="1"/>
  <c r="F63" i="53"/>
  <c r="G62" i="53"/>
  <c r="H62" i="53" s="1"/>
  <c r="G61" i="53"/>
  <c r="H61" i="53" s="1"/>
  <c r="F61" i="53"/>
  <c r="H59" i="53"/>
  <c r="G59" i="53"/>
  <c r="G58" i="53"/>
  <c r="H58" i="53" s="1"/>
  <c r="G57" i="53"/>
  <c r="H57" i="53" s="1"/>
  <c r="F57" i="53"/>
  <c r="G56" i="53"/>
  <c r="H56" i="53" s="1"/>
  <c r="G55" i="53"/>
  <c r="H55" i="53" s="1"/>
  <c r="G54" i="53"/>
  <c r="H54" i="53" s="1"/>
  <c r="F54" i="53"/>
  <c r="G53" i="53"/>
  <c r="H53" i="53" s="1"/>
  <c r="G52" i="53"/>
  <c r="H52" i="53" s="1"/>
  <c r="F52" i="53"/>
  <c r="G51" i="53"/>
  <c r="H51" i="53" s="1"/>
  <c r="G50" i="53"/>
  <c r="H50" i="53" s="1"/>
  <c r="F50" i="53"/>
  <c r="G49" i="53"/>
  <c r="H49" i="53" s="1"/>
  <c r="F49" i="53"/>
  <c r="G48" i="53"/>
  <c r="H48" i="53" s="1"/>
  <c r="F48" i="53"/>
  <c r="G47" i="53"/>
  <c r="G46" i="53"/>
  <c r="H46" i="53"/>
  <c r="G45" i="53"/>
  <c r="G44" i="53"/>
  <c r="H44" i="53" s="1"/>
  <c r="G43" i="53"/>
  <c r="H43" i="53" s="1"/>
  <c r="F43" i="53"/>
  <c r="G42" i="53"/>
  <c r="H42" i="53" s="1"/>
  <c r="F42" i="53"/>
  <c r="G41" i="53"/>
  <c r="H41" i="53" s="1"/>
  <c r="F41" i="53"/>
  <c r="G40" i="53"/>
  <c r="H40" i="53"/>
  <c r="G39" i="53"/>
  <c r="H39" i="53" s="1"/>
  <c r="F39" i="53"/>
  <c r="G38" i="53"/>
  <c r="H38" i="53" s="1"/>
  <c r="G36" i="53"/>
  <c r="G35" i="53"/>
  <c r="G34" i="53"/>
  <c r="H34" i="53" s="1"/>
  <c r="F34" i="53"/>
  <c r="H36" i="53"/>
  <c r="G33" i="53"/>
  <c r="H33" i="53" s="1"/>
  <c r="F33" i="53"/>
  <c r="G32" i="53"/>
  <c r="H32" i="53" s="1"/>
  <c r="G31" i="53"/>
  <c r="G30" i="53"/>
  <c r="H30" i="53" s="1"/>
  <c r="F30" i="53"/>
  <c r="H31" i="53"/>
  <c r="G29" i="53"/>
  <c r="H29" i="53" s="1"/>
  <c r="G28" i="53"/>
  <c r="G27" i="53"/>
  <c r="G26" i="53"/>
  <c r="H26" i="53" s="1"/>
  <c r="G25" i="53"/>
  <c r="H25" i="53" s="1"/>
  <c r="F25" i="53"/>
  <c r="G24" i="53"/>
  <c r="H24" i="53" s="1"/>
  <c r="G23" i="53"/>
  <c r="H23" i="53" s="1"/>
  <c r="F23" i="53"/>
  <c r="G22" i="53"/>
  <c r="H22" i="53" s="1"/>
  <c r="G21" i="53"/>
  <c r="H21" i="53" s="1"/>
  <c r="F21" i="53"/>
  <c r="G19" i="53"/>
  <c r="H19" i="53" s="1"/>
  <c r="F19" i="53"/>
  <c r="G18" i="53"/>
  <c r="H18" i="53" s="1"/>
  <c r="G17" i="53"/>
  <c r="H17" i="53" s="1"/>
  <c r="F17" i="53"/>
  <c r="G16" i="53"/>
  <c r="H16" i="53" s="1"/>
  <c r="G15" i="53"/>
  <c r="H15" i="53" s="1"/>
  <c r="F15" i="53"/>
  <c r="G14" i="53"/>
  <c r="H14" i="53" s="1"/>
  <c r="G13" i="53"/>
  <c r="H13" i="53" s="1"/>
  <c r="F13" i="53"/>
  <c r="G12" i="53"/>
  <c r="H12" i="53" s="1"/>
  <c r="F12" i="53"/>
  <c r="G11" i="53"/>
  <c r="H11" i="53" s="1"/>
  <c r="F11" i="53"/>
  <c r="G10" i="53"/>
  <c r="H10" i="53" s="1"/>
  <c r="H8" i="53"/>
  <c r="F8" i="53"/>
  <c r="H27" i="53" l="1"/>
  <c r="F9" i="53"/>
  <c r="F10" i="53"/>
  <c r="F18" i="53"/>
  <c r="F26" i="53"/>
  <c r="F40" i="53"/>
  <c r="F46" i="53"/>
  <c r="H9" i="53"/>
  <c r="F16" i="53"/>
  <c r="F24" i="53"/>
  <c r="H28" i="53"/>
  <c r="F38" i="53"/>
  <c r="H45" i="53"/>
  <c r="F53" i="53"/>
  <c r="F14" i="53"/>
  <c r="F28" i="53"/>
  <c r="H35" i="53"/>
  <c r="F44" i="53"/>
  <c r="H47" i="53"/>
  <c r="F51" i="53"/>
  <c r="F62" i="53"/>
  <c r="F64" i="53"/>
  <c r="F66" i="53"/>
  <c r="F68" i="53"/>
  <c r="F70" i="53"/>
  <c r="F72" i="53"/>
  <c r="F74" i="53"/>
  <c r="F76" i="53"/>
  <c r="F78" i="53"/>
  <c r="F80" i="53"/>
  <c r="F82" i="53"/>
  <c r="F84" i="53"/>
  <c r="F86" i="53"/>
  <c r="H63" i="62"/>
  <c r="G92" i="58"/>
  <c r="G91" i="58"/>
  <c r="G90" i="58"/>
  <c r="G89" i="58"/>
  <c r="G88" i="58"/>
  <c r="G87" i="58"/>
  <c r="G86" i="58"/>
  <c r="G85" i="58"/>
  <c r="G84" i="58"/>
  <c r="G82" i="58"/>
  <c r="G81" i="58"/>
  <c r="G80" i="58"/>
  <c r="G79" i="58"/>
  <c r="G78" i="58"/>
  <c r="G77" i="58"/>
  <c r="G76" i="58"/>
  <c r="G75" i="58"/>
  <c r="G74" i="58"/>
  <c r="G73" i="58"/>
  <c r="G71" i="58"/>
  <c r="G69" i="58"/>
  <c r="G68" i="58"/>
  <c r="G67" i="58"/>
  <c r="G66" i="58"/>
  <c r="G65" i="58"/>
  <c r="G64" i="58"/>
  <c r="G63" i="58"/>
  <c r="G62" i="58"/>
  <c r="G61" i="58"/>
  <c r="G60" i="58"/>
  <c r="G59" i="58"/>
  <c r="G58" i="58"/>
  <c r="G57" i="58"/>
  <c r="G56" i="58"/>
  <c r="I52" i="58"/>
  <c r="G52" i="58"/>
  <c r="G50" i="58"/>
  <c r="G49" i="58"/>
  <c r="G48" i="58"/>
  <c r="G47" i="58"/>
  <c r="G46" i="58"/>
  <c r="G45" i="58"/>
  <c r="G44" i="58"/>
  <c r="G43" i="58"/>
  <c r="G42" i="58"/>
  <c r="G38" i="58"/>
  <c r="H38" i="58" s="1"/>
  <c r="F38" i="58"/>
  <c r="G74" i="62" s="1"/>
  <c r="G37" i="58"/>
  <c r="H37" i="58" s="1"/>
  <c r="G36" i="58"/>
  <c r="H36" i="58" s="1"/>
  <c r="G35" i="58"/>
  <c r="H35" i="58" s="1"/>
  <c r="G33" i="58"/>
  <c r="H33" i="58" s="1"/>
  <c r="G32" i="58"/>
  <c r="G30" i="58"/>
  <c r="F30" i="58"/>
  <c r="G52" i="62" s="1"/>
  <c r="G29" i="58"/>
  <c r="H29" i="58" s="1"/>
  <c r="G28" i="58"/>
  <c r="F28" i="58"/>
  <c r="G27" i="58"/>
  <c r="H27" i="58" s="1"/>
  <c r="G26" i="58"/>
  <c r="H26" i="58" s="1"/>
  <c r="G25" i="58"/>
  <c r="H25" i="58" s="1"/>
  <c r="F25" i="58"/>
  <c r="G43" i="62" s="1"/>
  <c r="G24" i="58"/>
  <c r="H24" i="58" s="1"/>
  <c r="F24" i="58"/>
  <c r="G23" i="58"/>
  <c r="H23" i="58" s="1"/>
  <c r="G22" i="58"/>
  <c r="G21" i="58"/>
  <c r="H21" i="58" s="1"/>
  <c r="G20" i="58"/>
  <c r="H20" i="58" s="1"/>
  <c r="F20" i="58"/>
  <c r="G19" i="58"/>
  <c r="H19" i="58" s="1"/>
  <c r="F19" i="58"/>
  <c r="G31" i="62" s="1"/>
  <c r="G18" i="58"/>
  <c r="G17" i="58"/>
  <c r="H17" i="58" s="1"/>
  <c r="G16" i="58"/>
  <c r="G15" i="58"/>
  <c r="H15" i="58" s="1"/>
  <c r="G14" i="58"/>
  <c r="G13" i="58"/>
  <c r="H13" i="58" s="1"/>
  <c r="G12" i="58"/>
  <c r="G11" i="58"/>
  <c r="H11" i="58" s="1"/>
  <c r="G10" i="58"/>
  <c r="G9" i="58"/>
  <c r="H9" i="58" s="1"/>
  <c r="G8" i="5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47" i="68"/>
  <c r="G10" i="68"/>
  <c r="G13" i="68"/>
  <c r="G16" i="68"/>
  <c r="G19" i="68"/>
  <c r="G22" i="68"/>
  <c r="G25" i="68"/>
  <c r="G28" i="68"/>
  <c r="G31" i="68"/>
  <c r="G34" i="68"/>
  <c r="H62" i="68"/>
  <c r="I62" i="68"/>
  <c r="H61" i="68"/>
  <c r="I61" i="68" s="1"/>
  <c r="H60" i="68"/>
  <c r="I60" i="68" s="1"/>
  <c r="H59" i="68"/>
  <c r="I59" i="68" s="1"/>
  <c r="H58" i="68"/>
  <c r="I58" i="68" s="1"/>
  <c r="H57" i="68"/>
  <c r="I57" i="68" s="1"/>
  <c r="H56" i="68"/>
  <c r="I56" i="68"/>
  <c r="H55" i="68"/>
  <c r="I55" i="68" s="1"/>
  <c r="H54" i="68"/>
  <c r="I54" i="68" s="1"/>
  <c r="H53" i="68"/>
  <c r="I53" i="68" s="1"/>
  <c r="H52" i="68"/>
  <c r="H51" i="68"/>
  <c r="H50" i="68"/>
  <c r="H49" i="68"/>
  <c r="I49" i="68" s="1"/>
  <c r="H47" i="68"/>
  <c r="I47" i="68"/>
  <c r="H34" i="68"/>
  <c r="H33" i="68"/>
  <c r="C33" i="68"/>
  <c r="G33" i="68" s="1"/>
  <c r="H32" i="68"/>
  <c r="C32" i="68"/>
  <c r="G32" i="68" s="1"/>
  <c r="H31" i="68"/>
  <c r="H30" i="68"/>
  <c r="C30" i="68"/>
  <c r="G30" i="68" s="1"/>
  <c r="H29" i="68"/>
  <c r="C29" i="68"/>
  <c r="G29" i="68" s="1"/>
  <c r="H28" i="68"/>
  <c r="H27" i="68"/>
  <c r="C27" i="68"/>
  <c r="G27" i="68" s="1"/>
  <c r="H26" i="68"/>
  <c r="C26" i="68"/>
  <c r="G26" i="68" s="1"/>
  <c r="H25" i="68"/>
  <c r="H24" i="68"/>
  <c r="C24" i="68"/>
  <c r="G24" i="68" s="1"/>
  <c r="H23" i="68"/>
  <c r="C23" i="68"/>
  <c r="G23" i="68" s="1"/>
  <c r="H22" i="68"/>
  <c r="H21" i="68"/>
  <c r="C21" i="68"/>
  <c r="G21" i="68" s="1"/>
  <c r="H20" i="68"/>
  <c r="C20" i="68"/>
  <c r="G20" i="68" s="1"/>
  <c r="H19" i="68"/>
  <c r="H18" i="68"/>
  <c r="C18" i="68"/>
  <c r="G18" i="68" s="1"/>
  <c r="H17" i="68"/>
  <c r="C17" i="68"/>
  <c r="G17" i="68" s="1"/>
  <c r="H16" i="68"/>
  <c r="I16" i="68" s="1"/>
  <c r="H15" i="68"/>
  <c r="C15" i="68"/>
  <c r="G15" i="68" s="1"/>
  <c r="H14" i="68"/>
  <c r="C14" i="68"/>
  <c r="G14" i="68" s="1"/>
  <c r="H13" i="68"/>
  <c r="H12" i="68"/>
  <c r="C12" i="68"/>
  <c r="G12" i="68" s="1"/>
  <c r="H11" i="68"/>
  <c r="C11" i="68"/>
  <c r="G11" i="68" s="1"/>
  <c r="H10" i="68"/>
  <c r="I10" i="68" s="1"/>
  <c r="H9" i="68"/>
  <c r="C9" i="68"/>
  <c r="G9" i="68" s="1"/>
  <c r="H8" i="68"/>
  <c r="C8" i="68"/>
  <c r="G8" i="68" s="1"/>
  <c r="H43" i="58" l="1"/>
  <c r="F43" i="58"/>
  <c r="G83" i="62" s="1"/>
  <c r="H47" i="58"/>
  <c r="F47" i="58"/>
  <c r="G93" i="62" s="1"/>
  <c r="H8" i="58"/>
  <c r="F9" i="58"/>
  <c r="G11" i="62" s="1"/>
  <c r="H10" i="58"/>
  <c r="F11" i="58"/>
  <c r="H12" i="58"/>
  <c r="F13" i="58"/>
  <c r="G19" i="62" s="1"/>
  <c r="H14" i="58"/>
  <c r="F15" i="58"/>
  <c r="G23" i="62" s="1"/>
  <c r="H16" i="58"/>
  <c r="F17" i="58"/>
  <c r="G27" i="62" s="1"/>
  <c r="H18" i="58"/>
  <c r="F29" i="58"/>
  <c r="H30" i="58"/>
  <c r="F44" i="58"/>
  <c r="H44" i="58"/>
  <c r="F48" i="58"/>
  <c r="G97" i="62" s="1"/>
  <c r="H48" i="58"/>
  <c r="H56" i="58"/>
  <c r="F56" i="58"/>
  <c r="H60" i="58"/>
  <c r="F60" i="58"/>
  <c r="H66" i="58"/>
  <c r="F66" i="58"/>
  <c r="H76" i="58"/>
  <c r="F76" i="58"/>
  <c r="H85" i="58"/>
  <c r="F85" i="58"/>
  <c r="F32" i="58"/>
  <c r="H68" i="58"/>
  <c r="F68" i="58"/>
  <c r="H78" i="58"/>
  <c r="F78" i="58"/>
  <c r="H87" i="58"/>
  <c r="F87" i="58"/>
  <c r="F8" i="58"/>
  <c r="F10" i="58"/>
  <c r="F12" i="58"/>
  <c r="F14" i="58"/>
  <c r="F16" i="58"/>
  <c r="F18" i="58"/>
  <c r="F33" i="58"/>
  <c r="G58" i="62" s="1"/>
  <c r="F35" i="58"/>
  <c r="F42" i="58"/>
  <c r="H42" i="58"/>
  <c r="F46" i="58"/>
  <c r="H46" i="58"/>
  <c r="F50" i="58"/>
  <c r="G102" i="62" s="1"/>
  <c r="H50" i="58"/>
  <c r="H58" i="58"/>
  <c r="F58" i="58"/>
  <c r="H62" i="58"/>
  <c r="F62" i="58"/>
  <c r="G98" i="62" s="1"/>
  <c r="G103" i="62" s="1"/>
  <c r="H71" i="58"/>
  <c r="F71" i="58"/>
  <c r="G59" i="62" s="1"/>
  <c r="H80" i="58"/>
  <c r="F80" i="58"/>
  <c r="H89" i="58"/>
  <c r="F89" i="58"/>
  <c r="H52" i="58"/>
  <c r="F52" i="58"/>
  <c r="F59" i="58"/>
  <c r="G113" i="62" s="1"/>
  <c r="H59" i="58"/>
  <c r="F21" i="58"/>
  <c r="G35" i="62" s="1"/>
  <c r="F23" i="58"/>
  <c r="G39" i="62" s="1"/>
  <c r="F26" i="58"/>
  <c r="F27" i="58"/>
  <c r="G47" i="62" s="1"/>
  <c r="H28" i="58"/>
  <c r="H32" i="58"/>
  <c r="F36" i="58"/>
  <c r="G69" i="62" s="1"/>
  <c r="F37" i="58"/>
  <c r="H45" i="58"/>
  <c r="F45" i="58"/>
  <c r="G88" i="62" s="1"/>
  <c r="H49" i="58"/>
  <c r="F49" i="58"/>
  <c r="F57" i="58"/>
  <c r="H57" i="58"/>
  <c r="F61" i="58"/>
  <c r="H61" i="58"/>
  <c r="H64" i="58"/>
  <c r="F64" i="58"/>
  <c r="H74" i="58"/>
  <c r="F74" i="58"/>
  <c r="H82" i="58"/>
  <c r="F82" i="58"/>
  <c r="H91" i="58"/>
  <c r="F91" i="58"/>
  <c r="H63" i="58"/>
  <c r="H65" i="58"/>
  <c r="H67" i="58"/>
  <c r="H69" i="58"/>
  <c r="H73" i="58"/>
  <c r="H75" i="58"/>
  <c r="H77" i="58"/>
  <c r="H79" i="58"/>
  <c r="H81" i="58"/>
  <c r="H84" i="58"/>
  <c r="H86" i="58"/>
  <c r="H88" i="58"/>
  <c r="H90" i="58"/>
  <c r="H92" i="58"/>
  <c r="F63" i="58"/>
  <c r="F65" i="58"/>
  <c r="F67" i="58"/>
  <c r="F69" i="58"/>
  <c r="G75" i="62" s="1"/>
  <c r="G84" i="62" s="1"/>
  <c r="G89" i="62" s="1"/>
  <c r="F73" i="58"/>
  <c r="F75" i="58"/>
  <c r="F77" i="58"/>
  <c r="F79" i="58"/>
  <c r="F81" i="58"/>
  <c r="F84" i="58"/>
  <c r="F86" i="58"/>
  <c r="F88" i="58"/>
  <c r="G63" i="62" s="1"/>
  <c r="G68" i="62" s="1"/>
  <c r="G73" i="62" s="1"/>
  <c r="F90" i="58"/>
  <c r="G111" i="62" s="1"/>
  <c r="F92" i="58"/>
  <c r="I50" i="68"/>
  <c r="I22" i="68"/>
  <c r="I34" i="68"/>
  <c r="G49" i="68"/>
  <c r="E14" i="50"/>
  <c r="F14" i="50" s="1"/>
  <c r="E13" i="50"/>
  <c r="F13" i="50" s="1"/>
  <c r="F12" i="50"/>
  <c r="F11" i="50"/>
  <c r="F10" i="50"/>
  <c r="F9" i="50"/>
  <c r="F8" i="50"/>
  <c r="F7" i="50"/>
  <c r="G53" i="62" l="1"/>
  <c r="G112" i="62"/>
  <c r="G64" i="62"/>
  <c r="F64" i="62" s="1"/>
  <c r="F15" i="62"/>
  <c r="G15" i="62"/>
  <c r="G96" i="62"/>
  <c r="G78" i="62"/>
  <c r="G82" i="62"/>
  <c r="G18" i="62"/>
  <c r="F63" i="62"/>
  <c r="G70" i="62"/>
  <c r="G65" i="62"/>
  <c r="F65" i="62" s="1"/>
  <c r="F66" i="62" s="1"/>
  <c r="G51" i="62"/>
  <c r="G108" i="62"/>
  <c r="H22" i="58"/>
  <c r="F22" i="58"/>
  <c r="I28" i="68"/>
  <c r="I52" i="68"/>
  <c r="I51" i="68"/>
  <c r="G107" i="62" l="1"/>
  <c r="G10" i="62"/>
  <c r="G87" i="62"/>
  <c r="G22" i="62"/>
  <c r="G92" i="62"/>
  <c r="G101" i="62"/>
  <c r="G57" i="62"/>
  <c r="I32" i="68"/>
  <c r="I8" i="68"/>
  <c r="I20" i="68"/>
  <c r="I31" i="68"/>
  <c r="I33" i="68"/>
  <c r="I9" i="68"/>
  <c r="I21" i="68"/>
  <c r="I15" i="68"/>
  <c r="I14" i="68"/>
  <c r="G26" i="62" l="1"/>
  <c r="G30" i="62" s="1"/>
  <c r="G34" i="62" s="1"/>
  <c r="G38" i="62" s="1"/>
  <c r="G42" i="62" s="1"/>
  <c r="G46" i="62" s="1"/>
  <c r="G50" i="62" s="1"/>
  <c r="G14" i="62"/>
  <c r="I13" i="68"/>
  <c r="I19" i="68"/>
  <c r="I26" i="68"/>
  <c r="I25" i="68"/>
  <c r="I27" i="68"/>
  <c r="I29" i="68" l="1"/>
  <c r="I30" i="68"/>
  <c r="I12" i="68" l="1"/>
  <c r="I11" i="68"/>
  <c r="I17" i="68"/>
  <c r="I24" i="68"/>
  <c r="I18" i="68"/>
  <c r="I23" i="68"/>
  <c r="H68" i="62" l="1"/>
  <c r="F70" i="62" l="1"/>
  <c r="F69" i="62"/>
  <c r="F11" i="62"/>
  <c r="E49" i="66" l="1"/>
  <c r="E48" i="66"/>
  <c r="E47" i="66"/>
  <c r="E46" i="66"/>
  <c r="E44" i="66"/>
  <c r="E43" i="66"/>
  <c r="E42" i="66"/>
  <c r="E41" i="66"/>
  <c r="E40" i="66"/>
  <c r="E39" i="66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G17" i="49"/>
  <c r="F17" i="49"/>
  <c r="G16" i="49"/>
  <c r="F16" i="49"/>
  <c r="G15" i="49"/>
  <c r="F15" i="49"/>
  <c r="G14" i="49"/>
  <c r="F14" i="49"/>
  <c r="G11" i="49"/>
  <c r="G10" i="49"/>
  <c r="G9" i="49"/>
  <c r="A110" i="62"/>
  <c r="A100" i="62"/>
  <c r="H98" i="62"/>
  <c r="H103" i="62" s="1"/>
  <c r="H96" i="62"/>
  <c r="H89" i="62"/>
  <c r="F79" i="62"/>
  <c r="H73" i="62"/>
  <c r="H78" i="62" s="1"/>
  <c r="H82" i="62" s="1"/>
  <c r="H39" i="62"/>
  <c r="H43" i="62" s="1"/>
  <c r="H47" i="62" s="1"/>
  <c r="H23" i="62"/>
  <c r="H27" i="62" s="1"/>
  <c r="A29" i="62"/>
  <c r="A33" i="62" s="1"/>
  <c r="A37" i="62" s="1"/>
  <c r="A41" i="62" s="1"/>
  <c r="A45" i="62" s="1"/>
  <c r="A49" i="62" s="1"/>
  <c r="F111" i="62"/>
  <c r="F68" i="62"/>
  <c r="F71" i="62" s="1"/>
  <c r="F112" i="62"/>
  <c r="F59" i="62"/>
  <c r="F84" i="62"/>
  <c r="F108" i="62"/>
  <c r="F113" i="62"/>
  <c r="F102" i="62"/>
  <c r="F97" i="62"/>
  <c r="F93" i="62"/>
  <c r="F88" i="62"/>
  <c r="F83" i="62"/>
  <c r="F74" i="62"/>
  <c r="F58" i="62"/>
  <c r="F52" i="62"/>
  <c r="F35" i="62"/>
  <c r="F31" i="62"/>
  <c r="F23" i="62"/>
  <c r="F19" i="62"/>
  <c r="F27" i="62" l="1"/>
  <c r="F39" i="62"/>
  <c r="F43" i="62"/>
  <c r="F47" i="62"/>
  <c r="F114" i="62"/>
  <c r="F51" i="62"/>
  <c r="F53" i="62"/>
  <c r="F75" i="62"/>
  <c r="F89" i="62"/>
  <c r="F10" i="62"/>
  <c r="F12" i="62" s="1"/>
  <c r="F96" i="62" l="1"/>
  <c r="F82" i="62"/>
  <c r="F85" i="62" s="1"/>
  <c r="F78" i="62"/>
  <c r="F80" i="62" s="1"/>
  <c r="F73" i="62"/>
  <c r="F76" i="62" s="1"/>
  <c r="F103" i="62"/>
  <c r="F98" i="62"/>
  <c r="F107" i="62"/>
  <c r="F109" i="62" s="1"/>
  <c r="F101" i="62"/>
  <c r="F57" i="62"/>
  <c r="F60" i="62" s="1"/>
  <c r="F14" i="62"/>
  <c r="F16" i="62" s="1"/>
  <c r="F92" i="62"/>
  <c r="F94" i="62" s="1"/>
  <c r="F87" i="62"/>
  <c r="F90" i="62" s="1"/>
  <c r="F18" i="62"/>
  <c r="F20" i="62" s="1"/>
  <c r="F104" i="62" l="1"/>
  <c r="F22" i="62"/>
  <c r="F24" i="62" s="1"/>
  <c r="F99" i="62"/>
  <c r="F26" i="62" l="1"/>
  <c r="F28" i="62" s="1"/>
  <c r="F30" i="62" l="1"/>
  <c r="F32" i="62" s="1"/>
  <c r="F34" i="62" l="1"/>
  <c r="F36" i="62" s="1"/>
  <c r="F38" i="62" l="1"/>
  <c r="F40" i="62" s="1"/>
  <c r="F42" i="62" l="1"/>
  <c r="F44" i="62" s="1"/>
  <c r="F50" i="62" l="1"/>
  <c r="F54" i="62" s="1"/>
  <c r="F46" i="62"/>
  <c r="F48" i="62" s="1"/>
  <c r="I79" i="52" l="1"/>
  <c r="G79" i="52"/>
  <c r="G65" i="52"/>
  <c r="I65" i="52"/>
  <c r="G56" i="52"/>
  <c r="I56" i="52"/>
  <c r="G52" i="52"/>
  <c r="I52" i="52"/>
  <c r="I42" i="52"/>
  <c r="G42" i="52"/>
  <c r="I40" i="52"/>
  <c r="G40" i="52"/>
  <c r="I38" i="52"/>
  <c r="G38" i="52"/>
  <c r="I35" i="52"/>
  <c r="G35" i="52"/>
  <c r="I29" i="52"/>
  <c r="G29" i="52"/>
  <c r="I27" i="52"/>
  <c r="G27" i="52"/>
  <c r="I25" i="52"/>
  <c r="G25" i="52"/>
  <c r="I23" i="52"/>
  <c r="G23" i="52"/>
  <c r="I53" i="52"/>
  <c r="G53" i="52"/>
  <c r="I51" i="52"/>
  <c r="G51" i="52"/>
  <c r="I48" i="52"/>
  <c r="G48" i="52"/>
  <c r="G47" i="52"/>
  <c r="I47" i="52"/>
  <c r="I46" i="52"/>
  <c r="G46" i="52"/>
  <c r="I43" i="52"/>
  <c r="G43" i="52"/>
  <c r="G78" i="52"/>
  <c r="I78" i="52"/>
  <c r="G36" i="52"/>
  <c r="I36" i="52"/>
  <c r="I37" i="52"/>
  <c r="G37" i="52"/>
  <c r="G28" i="52"/>
  <c r="I28" i="52"/>
  <c r="I64" i="52"/>
  <c r="G64" i="52"/>
  <c r="G41" i="52"/>
  <c r="I41" i="52"/>
  <c r="G39" i="52"/>
  <c r="I39" i="52"/>
  <c r="G30" i="52"/>
  <c r="I30" i="52"/>
  <c r="G26" i="52"/>
  <c r="I26" i="52"/>
  <c r="G24" i="52"/>
  <c r="I24" i="52"/>
  <c r="G44" i="52"/>
  <c r="I44" i="52"/>
  <c r="G8" i="52"/>
  <c r="I8" i="52"/>
</calcChain>
</file>

<file path=xl/sharedStrings.xml><?xml version="1.0" encoding="utf-8"?>
<sst xmlns="http://schemas.openxmlformats.org/spreadsheetml/2006/main" count="1209" uniqueCount="696">
  <si>
    <t>КРАСКИ ДЛЯ ИНТЕРЬЕРОВ</t>
  </si>
  <si>
    <t>,</t>
  </si>
  <si>
    <t>объём упак., л</t>
  </si>
  <si>
    <t>выход м2 из уп.</t>
  </si>
  <si>
    <t>цена за м2, руб</t>
  </si>
  <si>
    <t>цена за кг, руб.</t>
  </si>
  <si>
    <t>КЛЕЕВЫЕ ГОТОВЫЕ СОСТАВЫ</t>
  </si>
  <si>
    <t>ДЕКОРАТИВНО-ОТДЕЛОЧНЫЕ МАТЕРИАЛЫ НА ОСНОВЕ МРАМОРНОЙ КРОШКИ</t>
  </si>
  <si>
    <t>20 кг</t>
  </si>
  <si>
    <t>1,5-2,0</t>
  </si>
  <si>
    <t>25 кг</t>
  </si>
  <si>
    <t>2,5-3,0</t>
  </si>
  <si>
    <t>3,0-3,5</t>
  </si>
  <si>
    <t>1,0-1,5</t>
  </si>
  <si>
    <t>4 кг</t>
  </si>
  <si>
    <t>0,4-0,5</t>
  </si>
  <si>
    <t>10 кг</t>
  </si>
  <si>
    <t>1,5-2,5</t>
  </si>
  <si>
    <t>3,5-4,0</t>
  </si>
  <si>
    <t>17 кг</t>
  </si>
  <si>
    <t>1кг</t>
  </si>
  <si>
    <t>2,5кг</t>
  </si>
  <si>
    <t xml:space="preserve">МАТЕРИАЛЫ ДЛЯ ПОДГОТОВКИ И ЗАЩИТЫ ОБРАБАТЫВАЕМЫХ ПОВЕРХНОСТЕЙ </t>
  </si>
  <si>
    <t>5 л</t>
  </si>
  <si>
    <t>0,2-0,3</t>
  </si>
  <si>
    <t>10 л</t>
  </si>
  <si>
    <t>6 кг</t>
  </si>
  <si>
    <t>5 кг</t>
  </si>
  <si>
    <t>1,5 кг</t>
  </si>
  <si>
    <t>ДЕКОРАТИВНЫЕ ПОКРЫТИЯ</t>
  </si>
  <si>
    <t>расход кг/1кв. м</t>
  </si>
  <si>
    <t>упак.</t>
  </si>
  <si>
    <t>ВОДНО-ДИСПЕРСИОННЫЕ КРАСКИ</t>
  </si>
  <si>
    <t>ГОТОВЫЕ МАТЕРИАЛЫ ДЛЯ ПОДГОТОВКИ ПОВЕРХНОСТЕЙ</t>
  </si>
  <si>
    <t>Грунт укрепляющий концентрированный глубокого проникновения
Допускается разбавление 1:10</t>
  </si>
  <si>
    <t>Грунт укрепляющий глубокого проникновения 
на акриловой основе</t>
  </si>
  <si>
    <t>~ 1кг</t>
  </si>
  <si>
    <t>арт К 22-24</t>
  </si>
  <si>
    <t>арт К 19-21</t>
  </si>
  <si>
    <t>арт К 16-18</t>
  </si>
  <si>
    <t>арт К 13-15</t>
  </si>
  <si>
    <t>арт К 08-12</t>
  </si>
  <si>
    <t>арт К 01-07</t>
  </si>
  <si>
    <t>артикул</t>
  </si>
  <si>
    <r>
      <t xml:space="preserve">Руломикс </t>
    </r>
    <r>
      <rPr>
        <sz val="8"/>
        <rFont val="Arial Cyr"/>
        <charset val="204"/>
      </rPr>
      <t xml:space="preserve">текстурное покрытие </t>
    </r>
    <r>
      <rPr>
        <b/>
        <sz val="8"/>
        <rFont val="Arial Cyr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("мелкая шуба")</t>
    </r>
  </si>
  <si>
    <t>Цена 
за упаковку, 
руб.</t>
  </si>
  <si>
    <t>Матовая акриловая краска 
для потолков и помещений 
с минимальной агрузкой на поверхности</t>
  </si>
  <si>
    <t>Бесцветный лак на акриловой основе для защитно-декоративной обработки любых деревянных поверхностей</t>
  </si>
  <si>
    <t>Декоративное покрытие на акриловой эмульсионной основе с добавлением мелкой мраморной крошки</t>
  </si>
  <si>
    <t>Декоративное покрытие средней толщины на основе акриловых сополимеров в водной эмульсии и минеральных наполнителей</t>
  </si>
  <si>
    <t>Декоративная краска на основе акриловых сополимеров в водной эмульсии с добавлением мелких мраморных гранул</t>
  </si>
  <si>
    <r>
      <rPr>
        <b/>
        <sz val="11"/>
        <rFont val="Arial"/>
        <family val="2"/>
      </rPr>
      <t>ПРАЙС-ЛИСТ 
ЖИДКИЕ ОБОИ "KOZA"</t>
    </r>
    <r>
      <rPr>
        <sz val="14"/>
        <rFont val="Arial"/>
        <family val="2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</si>
  <si>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ПРАЙС-ЛИСТ 
ВОДНО-ДИСПЕРСИОННЫЕ  КРАСКИ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</si>
  <si>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 ПРАЙС-ЛИСТ 
ДЕКОРАТИВНО-ОТДЕЛОЧНЫЕ МАТЕРИАЛЫ 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Bayramix</t>
    </r>
  </si>
  <si>
    <r>
      <rPr>
        <b/>
        <sz val="11"/>
        <rFont val="Arial"/>
        <family val="2"/>
      </rPr>
      <t xml:space="preserve"> ПРАЙС-ЛИСТ 
ДЕКОРАТИВНО-ОТДЕЛОЧНЫЕ МАТЕРИАЛЫ 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Prorab</t>
    </r>
  </si>
  <si>
    <t>цена указана с учётом НДС, действует гибкая система дополнительных скидок</t>
  </si>
  <si>
    <t>Цена указана с учётом НДС, действует гибкая система дополнительных скидок</t>
  </si>
  <si>
    <t>Расход завасит от качества подготовленной поверхности и квалификации специалистов, осуществляющих работы по нанесению покрытий</t>
  </si>
  <si>
    <r>
      <t xml:space="preserve">Грунт БЕТОН+КОНТАКТ 
</t>
    </r>
    <r>
      <rPr>
        <sz val="8"/>
        <rFont val="Arial Cyr"/>
        <charset val="204"/>
      </rPr>
      <t>адгезивный для внутренних и наружных работ</t>
    </r>
  </si>
  <si>
    <r>
      <t>Шпатлевка УНИВЕРСАЛЬНАЯ</t>
    </r>
    <r>
      <rPr>
        <sz val="8"/>
        <rFont val="Arial Cyr"/>
        <charset val="204"/>
      </rPr>
      <t xml:space="preserve"> 
акриловая для внутренних работ</t>
    </r>
  </si>
  <si>
    <r>
      <t xml:space="preserve">Шпатлевка ФИНИШНАЯ 
</t>
    </r>
    <r>
      <rPr>
        <sz val="8"/>
        <rFont val="Arial Cyr"/>
        <charset val="204"/>
      </rPr>
      <t>акриловая,влагостокая для внутренних работ</t>
    </r>
  </si>
  <si>
    <r>
      <t xml:space="preserve">Лак ВS-18 </t>
    </r>
    <r>
      <rPr>
        <sz val="8"/>
        <rFont val="Arial Cyr"/>
        <charset val="204"/>
      </rPr>
      <t xml:space="preserve">  
для защиты поверхности от загрязнений</t>
    </r>
  </si>
  <si>
    <t>email: info@bayramix.ru, http:// www.bayramix.ru</t>
  </si>
  <si>
    <t>0,2-0,8</t>
  </si>
  <si>
    <t>0,08-0,10</t>
  </si>
  <si>
    <r>
      <t xml:space="preserve">Байтера </t>
    </r>
    <r>
      <rPr>
        <sz val="8"/>
        <rFont val="Arial Cyr"/>
        <charset val="204"/>
      </rPr>
      <t>текстурное покрытие 
для фасадных и интерьерных работ ("мокрая стена", "короед")</t>
    </r>
  </si>
  <si>
    <t>Тел./факс: (495) 961-28-20, 543-93-80</t>
  </si>
  <si>
    <t>Упаковка</t>
  </si>
  <si>
    <t>расход кг(л)/
1кв. м</t>
  </si>
  <si>
    <t>2,5 кг</t>
  </si>
  <si>
    <t>12 кг</t>
  </si>
  <si>
    <t>Кол-во упаковок на евро-паллете</t>
  </si>
  <si>
    <t>расход 
л/кв. м</t>
  </si>
  <si>
    <t>7-8 м2 / 1л</t>
  </si>
  <si>
    <t>10-12 м2 / 1л</t>
  </si>
  <si>
    <t>12-14 м2 / 1л</t>
  </si>
  <si>
    <t>Вес  нетто, кг</t>
  </si>
  <si>
    <t>Упаковка, л</t>
  </si>
  <si>
    <t>Упаковка,
кг</t>
  </si>
  <si>
    <t>Наименование и описание продукции</t>
  </si>
  <si>
    <t>2,5 - 3,0 кг</t>
  </si>
  <si>
    <t>1,0 - 1,5 кг</t>
  </si>
  <si>
    <t>2,0 - 2,5 кг</t>
  </si>
  <si>
    <t>3,5 - 4,0 кг</t>
  </si>
  <si>
    <t>5-6 м2 / 1кг</t>
  </si>
  <si>
    <t>4-6 м2 / 1кг</t>
  </si>
  <si>
    <t>5-7 м2 / 1кг</t>
  </si>
  <si>
    <t>0,15 - 0,3 кг</t>
  </si>
  <si>
    <t>0,1 - 0,4 кг</t>
  </si>
  <si>
    <t>Расход зависит от качества подготовленной поверхности и квалификации специалистов, осуществляющих работы по нанесению покрытий</t>
  </si>
  <si>
    <t>4-5 м2 / 1кг</t>
  </si>
  <si>
    <t>мелкая фрак. 0,5-0,7 мм</t>
  </si>
  <si>
    <t>крупная фрак. 1,2-1,5 мм</t>
  </si>
  <si>
    <t>средняя фрак. 0,7-1,2 мм</t>
  </si>
  <si>
    <t>18 кг</t>
  </si>
  <si>
    <t>Тел./факс: (495) 961-28-20</t>
  </si>
  <si>
    <t>15 кг</t>
  </si>
  <si>
    <t xml:space="preserve"> http:// www.cladstone.ru</t>
  </si>
  <si>
    <t>Декоративный материал</t>
  </si>
  <si>
    <t>Цена за
м²</t>
  </si>
  <si>
    <t>Коробка</t>
  </si>
  <si>
    <t>Клея и Финишное покрытие</t>
  </si>
  <si>
    <t>Вес</t>
  </si>
  <si>
    <t>Расход на м²</t>
  </si>
  <si>
    <t>Цена за
кг</t>
  </si>
  <si>
    <t>Ведро</t>
  </si>
  <si>
    <t xml:space="preserve">Контактный клей                          </t>
  </si>
  <si>
    <t>0,5 кг</t>
  </si>
  <si>
    <t>Канистра</t>
  </si>
  <si>
    <t xml:space="preserve">Средство для финишной
обработки </t>
  </si>
  <si>
    <t>350 мл</t>
  </si>
  <si>
    <t>5л</t>
  </si>
  <si>
    <t>Ориетировочная стоимость работ*</t>
  </si>
  <si>
    <t>Стоимость работ за м2</t>
  </si>
  <si>
    <t>Плитка</t>
  </si>
  <si>
    <t>Обои</t>
  </si>
  <si>
    <t>Монолит</t>
  </si>
  <si>
    <t>Сложные фигуры</t>
  </si>
  <si>
    <t>Фреска                                                                                                                 
(экскюзивная работа)</t>
  </si>
  <si>
    <t>* стоимость работ зависит от выбранной бригады</t>
  </si>
  <si>
    <t>12,5 кг</t>
  </si>
  <si>
    <t>3,5 кг</t>
  </si>
  <si>
    <t>0,7 - 1,5 кг</t>
  </si>
  <si>
    <t>Грунт на акриловый основе с кварцевым наполнителем для подготовки поверхности под  последующую декоративную отделку</t>
  </si>
  <si>
    <t xml:space="preserve">Матовая краска на акриловой
сополимерной основе
для фасадных работ </t>
  </si>
  <si>
    <t>Матовая краска на акриловой
сополимерной основе
для интерьерных работ</t>
  </si>
  <si>
    <t>Влагостойкая матовая краска на акриловой
сополимерной основе
для интерьерных работ</t>
  </si>
  <si>
    <r>
      <rPr>
        <b/>
        <sz val="14"/>
        <color indexed="60"/>
        <rFont val="Arial"/>
        <family val="2"/>
      </rPr>
      <t>ПРАЙС-ЛИСТ 
Декоративные материалы</t>
    </r>
    <r>
      <rPr>
        <b/>
        <sz val="14"/>
        <color indexed="60"/>
        <rFont val="Arial Cyr"/>
        <charset val="204"/>
      </rPr>
      <t xml:space="preserve">
</t>
    </r>
    <r>
      <rPr>
        <b/>
        <sz val="14"/>
        <color indexed="60"/>
        <rFont val="Times New Roman"/>
        <family val="1"/>
      </rPr>
      <t>ТМ Cladstone</t>
    </r>
  </si>
  <si>
    <r>
      <t xml:space="preserve">Обои (для внутренних работ)
</t>
    </r>
    <r>
      <rPr>
        <sz val="10"/>
        <color indexed="60"/>
        <rFont val="Verdana"/>
        <family val="2"/>
      </rPr>
      <t>Размер: 2,70 м x 1,00 м х 1мм= 2,70 м²</t>
    </r>
  </si>
  <si>
    <r>
      <t xml:space="preserve">Плитка настенная
</t>
    </r>
    <r>
      <rPr>
        <sz val="10"/>
        <color indexed="60"/>
        <rFont val="Verdana"/>
        <family val="2"/>
      </rPr>
      <t xml:space="preserve">Размер:60 см x 30 см x 0,25 см
~10 штук в коробке = 1,8 м²
</t>
    </r>
  </si>
  <si>
    <r>
      <t xml:space="preserve">Сырье
</t>
    </r>
    <r>
      <rPr>
        <sz val="10"/>
        <color indexed="60"/>
        <rFont val="Verdana"/>
        <family val="2"/>
      </rPr>
      <t>Размер: 2,80 м x 1,10 м = 3,08 м²
Учитывается только 2,7 м²</t>
    </r>
  </si>
  <si>
    <t>7 кг</t>
  </si>
  <si>
    <r>
      <rPr>
        <b/>
        <sz val="11"/>
        <rFont val="Arial"/>
        <family val="2"/>
      </rPr>
      <t xml:space="preserve">ПРАЙС-ЛИСТ 
жидкие обои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SILKCOAT</t>
    </r>
  </si>
  <si>
    <t>Серия</t>
  </si>
  <si>
    <t>Продукт</t>
  </si>
  <si>
    <t>Elegant</t>
  </si>
  <si>
    <t>Perge</t>
  </si>
  <si>
    <t>Nergis</t>
  </si>
  <si>
    <t>Duden</t>
  </si>
  <si>
    <t>Efes</t>
  </si>
  <si>
    <t>Truva</t>
  </si>
  <si>
    <t>Milas</t>
  </si>
  <si>
    <t>Palmiye</t>
  </si>
  <si>
    <t>Titan</t>
  </si>
  <si>
    <t>Sedef</t>
  </si>
  <si>
    <t>Aspendos</t>
  </si>
  <si>
    <t>Prestige</t>
  </si>
  <si>
    <t>Millennium</t>
  </si>
  <si>
    <t>2001-2029</t>
  </si>
  <si>
    <r>
      <t>Лак ВS-35</t>
    </r>
    <r>
      <rPr>
        <sz val="8"/>
        <rFont val="Arial Cyr"/>
        <charset val="204"/>
      </rPr>
      <t xml:space="preserve">
для защиты наружных поверхностей от загрязнений</t>
    </r>
  </si>
  <si>
    <r>
      <rPr>
        <b/>
        <sz val="11"/>
        <rFont val="Arial"/>
        <family val="2"/>
      </rPr>
      <t xml:space="preserve"> ПРАЙС-ЛИСТ 
ДЕКОРАТИВНЫЕ ПОКРЫТИЯ</t>
    </r>
    <r>
      <rPr>
        <b/>
        <sz val="16"/>
        <rFont val="Arial"/>
        <family val="2"/>
      </rPr>
      <t xml:space="preserve">
</t>
    </r>
    <r>
      <rPr>
        <b/>
        <sz val="16"/>
        <rFont val="Times New Roman"/>
        <family val="1"/>
      </rPr>
      <t>ТМ Decorazza</t>
    </r>
  </si>
  <si>
    <t>Тел./факс: (495) 543-93-80, (495) 961-28-20</t>
  </si>
  <si>
    <t>www.decorazza.com</t>
  </si>
  <si>
    <t>1 л</t>
  </si>
  <si>
    <t>2,5 л</t>
  </si>
  <si>
    <t>ВЕНЕЦИАНСКАЯ ШТУКАТУРКА</t>
  </si>
  <si>
    <t xml:space="preserve">ФАКТУРНЫЕ ПОКРЫТИЯ </t>
  </si>
  <si>
    <t xml:space="preserve">1,0-1,5 кг </t>
  </si>
  <si>
    <t>ВОСК</t>
  </si>
  <si>
    <t>ПОДГОТОВИТЕЛЬНЫЕ МАТЕРИАЛЫ</t>
  </si>
  <si>
    <t>9 кг</t>
  </si>
  <si>
    <r>
      <t xml:space="preserve">Минераллит   </t>
    </r>
    <r>
      <rPr>
        <b/>
        <sz val="8"/>
        <rFont val="Arial Cyr"/>
        <charset val="204"/>
      </rPr>
      <t xml:space="preserve">
</t>
    </r>
    <r>
      <rPr>
        <sz val="8"/>
        <rFont val="Arial Cyr"/>
        <charset val="204"/>
      </rPr>
      <t>из отечественного мраморного гранулята</t>
    </r>
  </si>
  <si>
    <r>
      <t xml:space="preserve">ROLLERDECO
</t>
    </r>
    <r>
      <rPr>
        <sz val="8"/>
        <rFont val="Arial"/>
        <family val="2"/>
      </rPr>
      <t>мелкорельефная шуба</t>
    </r>
  </si>
  <si>
    <r>
      <t xml:space="preserve">ROLLERDECO XL
</t>
    </r>
    <r>
      <rPr>
        <sz val="8"/>
        <rFont val="Arial"/>
        <family val="2"/>
      </rPr>
      <t>крупнорельефная шуба</t>
    </r>
  </si>
  <si>
    <t>Краска моющаяся 
для внутренних работ</t>
  </si>
  <si>
    <r>
      <t xml:space="preserve">Краска для внутренних работ
</t>
    </r>
    <r>
      <rPr>
        <sz val="8"/>
        <rFont val="Arial"/>
        <family val="2"/>
      </rPr>
      <t/>
    </r>
  </si>
  <si>
    <r>
      <t xml:space="preserve">Краска для фасадных работ 
</t>
    </r>
    <r>
      <rPr>
        <sz val="8"/>
        <rFont val="Arial"/>
        <family val="2"/>
      </rPr>
      <t/>
    </r>
  </si>
  <si>
    <r>
      <t xml:space="preserve">Краска для потолка СУПЕРБЕЛАЯ
</t>
    </r>
    <r>
      <rPr>
        <sz val="8"/>
        <rFont val="Arial"/>
        <family val="2"/>
      </rPr>
      <t/>
    </r>
  </si>
  <si>
    <r>
      <t xml:space="preserve">Краска для фасадных работ (БАЗА С)
</t>
    </r>
    <r>
      <rPr>
        <sz val="8"/>
        <rFont val="Arial"/>
        <family val="2"/>
      </rPr>
      <t/>
    </r>
  </si>
  <si>
    <r>
      <t xml:space="preserve">Краска для внутренних работ (БАЗА С)
</t>
    </r>
    <r>
      <rPr>
        <sz val="8"/>
        <rFont val="Arial"/>
        <family val="2"/>
      </rPr>
      <t/>
    </r>
  </si>
  <si>
    <r>
      <t>Грунт укрепляющий  глубокого проникновения</t>
    </r>
    <r>
      <rPr>
        <sz val="8"/>
        <rFont val="Arial"/>
        <family val="2"/>
      </rPr>
      <t/>
    </r>
  </si>
  <si>
    <r>
      <t xml:space="preserve">Грунт -Концентрат  
ГИДРОСТОП укрепляющий 
</t>
    </r>
    <r>
      <rPr>
        <sz val="8"/>
        <rFont val="Arial"/>
        <family val="2"/>
      </rPr>
      <t>для наружных и внутренних работ</t>
    </r>
    <r>
      <rPr>
        <sz val="8"/>
        <rFont val="Arial"/>
        <family val="2"/>
      </rPr>
      <t/>
    </r>
  </si>
  <si>
    <t>МАТЕРИАЛЫ ПО ДЕРЕВУ</t>
  </si>
  <si>
    <t>Пропитка ЭКОБИО</t>
  </si>
  <si>
    <t>Пропитка для защиты деревянных изделий и конструкций</t>
  </si>
  <si>
    <t>Пропитка ОГНЕБИОЩИТ</t>
  </si>
  <si>
    <t>Пропитка для защиты древесины от воспламенения и биопоражений</t>
  </si>
  <si>
    <t>0,2 - 0,6 кг</t>
  </si>
  <si>
    <t>Пропитка ТОНИРУЮЩАЯ</t>
  </si>
  <si>
    <t>Тонирующий антисептик с УФ-фильтром на акрилатной основе для долговременной защиты и отделки древесины</t>
  </si>
  <si>
    <r>
      <t xml:space="preserve">Лак защитно-декоративный (глянцевый)
</t>
    </r>
    <r>
      <rPr>
        <sz val="8"/>
        <rFont val="Arial"/>
        <family val="2"/>
      </rPr>
      <t/>
    </r>
  </si>
  <si>
    <r>
      <t xml:space="preserve">Лак защитно-декоративный 
(матовый)
</t>
    </r>
    <r>
      <rPr>
        <sz val="8"/>
        <rFont val="Arial"/>
        <family val="2"/>
      </rPr>
      <t/>
    </r>
  </si>
  <si>
    <t>МАТЕРИАЛЫ ПО КАМНЮ</t>
  </si>
  <si>
    <t>Пропитка Естественный камень</t>
  </si>
  <si>
    <t>Пропитка для защиты природного и искусственного камня</t>
  </si>
  <si>
    <t>Пропитка Мокрый камень</t>
  </si>
  <si>
    <t>4,5 кг</t>
  </si>
  <si>
    <t>0,3 - 0,5 кг</t>
  </si>
  <si>
    <t>email: info@cladstone.ru</t>
  </si>
  <si>
    <t>2,7 л (4 кг)</t>
  </si>
  <si>
    <t>9 л (15 кг)</t>
  </si>
  <si>
    <t>14 кг</t>
  </si>
  <si>
    <t>16 кг</t>
  </si>
  <si>
    <t xml:space="preserve">ПРАЙС-ЛИСТ НА ИНСТРУМЕНТЫ </t>
  </si>
  <si>
    <t>119334, г. Москва, 5-ый Донской проезд, д. 15,стр. 11</t>
  </si>
  <si>
    <t xml:space="preserve">www.bayramix.ru </t>
  </si>
  <si>
    <t xml:space="preserve">www.decorazza.com </t>
  </si>
  <si>
    <t>Артикул</t>
  </si>
  <si>
    <t>Наименование товара</t>
  </si>
  <si>
    <t>Размер</t>
  </si>
  <si>
    <t xml:space="preserve">Картинка </t>
  </si>
  <si>
    <t>Pavan Кельма венецианская Gli Ori di Venezia тонкая 0,5 мм</t>
  </si>
  <si>
    <t>200х80 мм</t>
  </si>
  <si>
    <t>240х100 мм</t>
  </si>
  <si>
    <t>Pavan Кельма венецианская Sintesi</t>
  </si>
  <si>
    <t>Pavan Шпатель из нерж.стали с резиновой ручкой</t>
  </si>
  <si>
    <t>80 мм</t>
  </si>
  <si>
    <t>100 мм</t>
  </si>
  <si>
    <t>120 мм</t>
  </si>
  <si>
    <t>8017-10</t>
  </si>
  <si>
    <t xml:space="preserve">Kuhlen Кельма-мини пластиковая для текстурных красок </t>
  </si>
  <si>
    <t>Ø 100 мм</t>
  </si>
  <si>
    <t xml:space="preserve">SB-PS </t>
  </si>
  <si>
    <t>SB-PS - шпатулетка. Шпатель для разглаживания тонкослойных красок</t>
  </si>
  <si>
    <t>Ø47мм</t>
  </si>
  <si>
    <t>15х15 см</t>
  </si>
  <si>
    <t xml:space="preserve">Мини кисть VEL-PEN </t>
  </si>
  <si>
    <t>70 мм</t>
  </si>
  <si>
    <t>120x120 мм</t>
  </si>
  <si>
    <t>Перчатка для эффекта, покр.вестан, резин.петля</t>
  </si>
  <si>
    <t>Перчатка для эффекта,вестан с одной стороны, губка с другой стороны</t>
  </si>
  <si>
    <t>Шпатель для эффекта текстуры дерева, резиновый</t>
  </si>
  <si>
    <t>10 см</t>
  </si>
  <si>
    <t>Штемпель с эффектом структурый, искусств.кожа</t>
  </si>
  <si>
    <t xml:space="preserve">Штемпель с эффектом структурый, искусств.кожа </t>
  </si>
  <si>
    <t>18 см</t>
  </si>
  <si>
    <t>140 х 280мм</t>
  </si>
  <si>
    <t xml:space="preserve">Доска шлифовальная с покрытием каучуком </t>
  </si>
  <si>
    <t>Кельма венецианский Soft Grip, 2-х компанентная рукоятка</t>
  </si>
  <si>
    <t>200 х 80мм</t>
  </si>
  <si>
    <t>Кельма Soft Grip, нержавеющая сталь, 2-х компанентная рукоятка</t>
  </si>
  <si>
    <t>130 х 280мм</t>
  </si>
  <si>
    <t>25 см</t>
  </si>
  <si>
    <t xml:space="preserve">Валик структурный в сборе средний (рукоятка 6мм) </t>
  </si>
  <si>
    <t xml:space="preserve">Валик структурный в сборе крупный (рукоятка 6мм) </t>
  </si>
  <si>
    <t>№</t>
  </si>
  <si>
    <t>ПРАЙС-ЛИСТ 
Окрасочное оборудованние и инструмент</t>
  </si>
  <si>
    <t>НАИМЕНОВАНИЕ ТОВАРА</t>
  </si>
  <si>
    <t xml:space="preserve"> Цена/руб</t>
  </si>
  <si>
    <t>900018 бак красконагнетатель SSP10</t>
  </si>
  <si>
    <t>25025 Краскопульт 9010 Ecomix сопло 2,5мм  нижний  бочок 1л под давлением</t>
  </si>
  <si>
    <t>25125 краскопульт 9010SP Ecomix сопло 2,5 мм нижняя подача</t>
  </si>
  <si>
    <t xml:space="preserve">1,0-2,0 кг </t>
  </si>
  <si>
    <t>0,1-0,2 л</t>
  </si>
  <si>
    <t>расход кг / 1 кв. м</t>
  </si>
  <si>
    <t>119334, г.Москва, 5-й Донской проезд, дом 15, стр. 11</t>
  </si>
  <si>
    <r>
      <t xml:space="preserve">PRIMER (ПРАЙМЕР)
</t>
    </r>
    <r>
      <rPr>
        <sz val="9"/>
        <rFont val="Arial Cyr"/>
        <family val="2"/>
        <charset val="204"/>
      </rPr>
      <t>Грунт глубокого проникновения для улучшения
адгезии к последующим окрасочным слоям</t>
    </r>
  </si>
  <si>
    <r>
      <t xml:space="preserve">PRIMER DI QUARZO (ПРАЙМЕР ДИ КВАРЦО)
</t>
    </r>
    <r>
      <rPr>
        <sz val="9"/>
        <rFont val="Arial Cyr"/>
        <family val="2"/>
        <charset val="204"/>
      </rPr>
      <t>Укрывающий грунт для улучшения адгезии
к последующим окрасочным слоям</t>
    </r>
  </si>
  <si>
    <r>
      <t xml:space="preserve">BASE (БЭЙС)
</t>
    </r>
    <r>
      <rPr>
        <sz val="9"/>
        <rFont val="Arial Cyr"/>
        <family val="2"/>
        <charset val="204"/>
      </rPr>
      <t>Подложечная краска-грунт для нанесения
декоративных покрытий</t>
    </r>
  </si>
  <si>
    <t>9 л (12,4 кг)</t>
  </si>
  <si>
    <t>2,7 л (3,7 кг)</t>
  </si>
  <si>
    <t>9 л (14,6 кг)</t>
  </si>
  <si>
    <t>2,7 л (4,4 кг)</t>
  </si>
  <si>
    <t>9 л (11,7 кг)</t>
  </si>
  <si>
    <t>2,7 л (3,5 кг)</t>
  </si>
  <si>
    <t>0,9 л ( 1,2 кг)</t>
  </si>
  <si>
    <t>9 л (12,6 кг)</t>
  </si>
  <si>
    <t>2,7 л (3,8 кг)</t>
  </si>
  <si>
    <t>0,9 л ( 1,3 кг)</t>
  </si>
  <si>
    <t>КРАСКИ</t>
  </si>
  <si>
    <t xml:space="preserve">ФИНИШНЫЕ ПОКРЫТИЯ </t>
  </si>
  <si>
    <r>
      <rPr>
        <b/>
        <sz val="11"/>
        <rFont val="Arial Cyr"/>
        <charset val="204"/>
      </rPr>
      <t xml:space="preserve">TRAVERTA (ТРАВЕРТА)
</t>
    </r>
    <r>
      <rPr>
        <sz val="10"/>
        <rFont val="Arial Cyr"/>
        <charset val="204"/>
      </rPr>
      <t>Декоративное покрытие с эффектом травертина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</si>
  <si>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charset val="204"/>
      </rPr>
      <t>SETA (СЕТА) база ORO ST-800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шелковым переливом</t>
    </r>
  </si>
  <si>
    <r>
      <rPr>
        <b/>
        <sz val="11"/>
        <rFont val="Arial Cyr"/>
        <charset val="204"/>
      </rPr>
      <t>SETA (СЕТА) база ARGENTO ST-001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шелковым переливом</t>
    </r>
  </si>
  <si>
    <r>
      <rPr>
        <b/>
        <sz val="11"/>
        <rFont val="Arial Cyr"/>
        <charset val="204"/>
      </rPr>
      <t>BREZZA (БРИЦЦА) база ARGENTO BR-001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песчаных вихрей</t>
    </r>
  </si>
  <si>
    <t>* в зависимости от способа нанесения</t>
  </si>
  <si>
    <t>ИТОГО</t>
  </si>
  <si>
    <t>1 слой (один из материалов на выбор)</t>
  </si>
  <si>
    <t xml:space="preserve">1-2 слоя </t>
  </si>
  <si>
    <t>Фактура</t>
  </si>
  <si>
    <t>Elasticita</t>
  </si>
  <si>
    <t>1 слой</t>
  </si>
  <si>
    <t xml:space="preserve">Подложка </t>
  </si>
  <si>
    <t>Грунт глубоко проникновения</t>
  </si>
  <si>
    <t>Primer</t>
  </si>
  <si>
    <t>ELASTICITA</t>
  </si>
  <si>
    <t xml:space="preserve">ИТОГО </t>
  </si>
  <si>
    <t>2 слоя</t>
  </si>
  <si>
    <t xml:space="preserve">Sollievo </t>
  </si>
  <si>
    <t xml:space="preserve">SOLLIEVO </t>
  </si>
  <si>
    <t xml:space="preserve">Barilievo </t>
  </si>
  <si>
    <t>BARILIEVO</t>
  </si>
  <si>
    <t xml:space="preserve">Corteccia </t>
  </si>
  <si>
    <t>CORTECCIA</t>
  </si>
  <si>
    <t xml:space="preserve">Traverta </t>
  </si>
  <si>
    <t xml:space="preserve">TRAVERTA </t>
  </si>
  <si>
    <t>ФАКТУРНЫЕ ПОКРЫТИЯ</t>
  </si>
  <si>
    <t>3 слоя</t>
  </si>
  <si>
    <t>Венецианская штукатурка</t>
  </si>
  <si>
    <t>St.Veneziano</t>
  </si>
  <si>
    <t>STUCCO VENEZIANO</t>
  </si>
  <si>
    <t>Лессирующее перламутровое покрытие</t>
  </si>
  <si>
    <t xml:space="preserve">Декоративный лак </t>
  </si>
  <si>
    <t xml:space="preserve">Fleur Deco </t>
  </si>
  <si>
    <t xml:space="preserve">Декоративная краска </t>
  </si>
  <si>
    <t xml:space="preserve">FLEUR DECO </t>
  </si>
  <si>
    <t>PERLA VERNICI</t>
  </si>
  <si>
    <t>Antici</t>
  </si>
  <si>
    <t xml:space="preserve">ANTICI </t>
  </si>
  <si>
    <t>ИТОГО 1</t>
  </si>
  <si>
    <t>Velluto</t>
  </si>
  <si>
    <t>VELLUTO</t>
  </si>
  <si>
    <t>Seta</t>
  </si>
  <si>
    <t>SETA база Oro LC 800</t>
  </si>
  <si>
    <t>SETA база Argento ST 001</t>
  </si>
  <si>
    <t>Lucetezza</t>
  </si>
  <si>
    <t>LUCETEZZA база Oro LC 800, Bronzo LC 900, Alluminio LC 700</t>
  </si>
  <si>
    <t>LUCETEZZA база Argento LC 001</t>
  </si>
  <si>
    <t>Brezza</t>
  </si>
  <si>
    <t>BREZZA</t>
  </si>
  <si>
    <t>Расход 1л/кг на 1м2</t>
  </si>
  <si>
    <t>Цена за 1л/кг, руб.</t>
  </si>
  <si>
    <t>Количество слоев</t>
  </si>
  <si>
    <t>Описание</t>
  </si>
  <si>
    <t>Название покрытия</t>
  </si>
  <si>
    <t xml:space="preserve">DECORAZZA. РОЗНИЧНЫЙ ПРАЙС ЗА 1М ² ДЕКОРАТИВНОГО МАТЕРИАЛА </t>
  </si>
  <si>
    <t>8(495)961-28-20</t>
  </si>
  <si>
    <t>8(495)543-93-80</t>
  </si>
  <si>
    <r>
      <t xml:space="preserve">PRIMER SILICONE (ПРАЙМЕР СИЛИКОНЭ)
</t>
    </r>
    <r>
      <rPr>
        <sz val="9"/>
        <rFont val="Arial Cyr"/>
        <family val="2"/>
        <charset val="204"/>
      </rPr>
      <t xml:space="preserve">Грунт глубокого проникновения на силиконовой основе для улучшения адгезии к последующим окрасочным слоям для наружных работ </t>
    </r>
  </si>
  <si>
    <r>
      <t xml:space="preserve">FLEUR DÉCO (ФЛЁР ДЕКО) Diamante
</t>
    </r>
    <r>
      <rPr>
        <sz val="10"/>
        <rFont val="Arial Cyr"/>
        <charset val="204"/>
      </rPr>
      <t>Декоративный лак с эффектом блеска драгоценных камней</t>
    </r>
  </si>
  <si>
    <r>
      <t xml:space="preserve">FLEUR DÉCO (ФЛЁР ДЕКО) Amber, Rubin
</t>
    </r>
    <r>
      <rPr>
        <sz val="10"/>
        <rFont val="Arial Cyr"/>
        <charset val="204"/>
      </rPr>
      <t>Декоративный лак с эффектом блеска драгоценных камней</t>
    </r>
  </si>
  <si>
    <t>1,5 - 2,5 кг</t>
  </si>
  <si>
    <r>
      <t xml:space="preserve">ОПТИМА 
Краска для стен и потолков 
</t>
    </r>
    <r>
      <rPr>
        <sz val="8"/>
        <rFont val="Arial"/>
        <family val="2"/>
      </rPr>
      <t/>
    </r>
  </si>
  <si>
    <r>
      <t xml:space="preserve">ОПТИМА 
Краска для фасадных работ 
</t>
    </r>
    <r>
      <rPr>
        <sz val="8"/>
        <rFont val="Arial"/>
        <family val="2"/>
      </rPr>
      <t/>
    </r>
  </si>
  <si>
    <t>КРАСКИ ДЛЯ ФАСАДОВ / УНИВЕРСАЛЬНЫЕ</t>
  </si>
  <si>
    <t>СПЕЦИАЛЬНЫЕ ПОКРЫТИЯ ДЛЯ ФАСАДОВ И ИНТЕРЬЕРОВ</t>
  </si>
  <si>
    <r>
      <t xml:space="preserve">Шпатлевка БАЙТЕКС 
</t>
    </r>
    <r>
      <rPr>
        <sz val="9"/>
        <rFont val="Arial Cyr"/>
        <family val="2"/>
        <charset val="204"/>
      </rPr>
      <t>универсальная шпатлевка для фасадных и интерьерных работ</t>
    </r>
  </si>
  <si>
    <t xml:space="preserve">Рукоятка для валиков </t>
  </si>
  <si>
    <t>Валик сменный, тканное, корот. покрытие полиамид (для рукоятки 763025 мм), ворс 12 мм</t>
  </si>
  <si>
    <t>Валик сменный, тканное, корот. покрытие полиамид (для рукоятки 763018 мм), ворс 12 мм</t>
  </si>
  <si>
    <t xml:space="preserve">180х160х60 мм </t>
  </si>
  <si>
    <t xml:space="preserve">Губка крупнопористая полиэстер </t>
  </si>
  <si>
    <t>8253 18 SB</t>
  </si>
  <si>
    <t>20 см</t>
  </si>
  <si>
    <t>140х280мм</t>
  </si>
  <si>
    <t>Kuhlen Кельма пластиковая прозрачная  для текстурных красок</t>
  </si>
  <si>
    <t>8016-03T</t>
  </si>
  <si>
    <t>ФАКТУРНЫЕ ПОКРЫТИЯ (БЕЛЫЕ ПОД КОЛЕРОВКУ*)</t>
  </si>
  <si>
    <r>
      <t xml:space="preserve">PALTA </t>
    </r>
    <r>
      <rPr>
        <sz val="8"/>
        <rFont val="Arial Cyr"/>
        <charset val="204"/>
      </rPr>
      <t>камешковая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штукатурка зернистой фактуры
для фасадных и интерьерных работ </t>
    </r>
  </si>
  <si>
    <t>0,3-0,5 кг</t>
  </si>
  <si>
    <t>0,05-0,1 л</t>
  </si>
  <si>
    <t xml:space="preserve">Cera di Veneziano </t>
  </si>
  <si>
    <t xml:space="preserve">Натуральный воск </t>
  </si>
  <si>
    <t>0,15-0,3 кг</t>
  </si>
  <si>
    <t>мелкие чипсы(&lt; 1 мм)
Наносится валиком или распылителем</t>
  </si>
  <si>
    <t>0,7-1,5</t>
  </si>
  <si>
    <r>
      <t>Грунт по Стекломагнезиту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глубокого проникновения 
универсальный - для внутренних и наружных работ</t>
    </r>
  </si>
  <si>
    <t>0,1-0,2</t>
  </si>
  <si>
    <r>
      <t>Грунт Астар ФИКС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глубокого проникновения 
универсальный - для внутренних и наружных работ</t>
    </r>
  </si>
  <si>
    <r>
      <t>Силиконовый ПРАЙМЕР</t>
    </r>
    <r>
      <rPr>
        <sz val="8"/>
        <rFont val="Arial Cyr"/>
        <charset val="204"/>
      </rPr>
      <t xml:space="preserve">  глубокого проникновения на силиконовой основе 
универсальный - для внутренних и наружных работ</t>
    </r>
  </si>
  <si>
    <t>7кг</t>
  </si>
  <si>
    <t>0,9 л (1,5 кг)</t>
  </si>
  <si>
    <t>крупная фрак. 2,5-3,0 мм</t>
  </si>
  <si>
    <t>средняя фрак.1,5-2,0 мм</t>
  </si>
  <si>
    <t>мелкая фрак. 0,5-1,2 мм</t>
  </si>
  <si>
    <t xml:space="preserve">0,5-1,0 кг </t>
  </si>
  <si>
    <t>1л</t>
  </si>
  <si>
    <t xml:space="preserve">CRAQUELUR </t>
  </si>
  <si>
    <t xml:space="preserve">1 слой </t>
  </si>
  <si>
    <t xml:space="preserve">Цвет трещин </t>
  </si>
  <si>
    <t xml:space="preserve">Perla Vernici (argento) </t>
  </si>
  <si>
    <t xml:space="preserve">Perla Vernici (argento)  </t>
  </si>
  <si>
    <t xml:space="preserve">Craquelur </t>
  </si>
  <si>
    <t xml:space="preserve">Лак для создания трещин </t>
  </si>
  <si>
    <t xml:space="preserve">Fiora </t>
  </si>
  <si>
    <t>Cera Decor</t>
  </si>
  <si>
    <t xml:space="preserve">CeraDecor/ Perla vernici/ Pastello vernici/Lucido </t>
  </si>
  <si>
    <t xml:space="preserve">RUSTIC </t>
  </si>
  <si>
    <t xml:space="preserve">Rustic </t>
  </si>
  <si>
    <t xml:space="preserve">Лессирующий матовый состав </t>
  </si>
  <si>
    <t xml:space="preserve">MURALES </t>
  </si>
  <si>
    <t xml:space="preserve">Murales </t>
  </si>
  <si>
    <t xml:space="preserve">Краска </t>
  </si>
  <si>
    <t xml:space="preserve">Лессирующий матовый состав/Лак  перламутровый/матовый/глянцевый   </t>
  </si>
  <si>
    <r>
      <rPr>
        <b/>
        <sz val="11"/>
        <rFont val="Arial Cyr"/>
        <charset val="204"/>
      </rPr>
      <t>LUCETEZZA (ЛУЧЕТЕЦЦА) база ARGENTO LC-001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перламутровым эффектом и добавлением кварцевых гранул</t>
    </r>
  </si>
  <si>
    <t xml:space="preserve">1-1,5 кг </t>
  </si>
  <si>
    <t xml:space="preserve">0,8-1,2 </t>
  </si>
  <si>
    <t>0,1—0,2</t>
  </si>
  <si>
    <t>0,15—0,30</t>
  </si>
  <si>
    <t>0,8—1,5</t>
  </si>
  <si>
    <t>0,8—1,0</t>
  </si>
  <si>
    <t>0,3—0,9</t>
  </si>
  <si>
    <t>0,15-0,2</t>
  </si>
  <si>
    <t>0,1 -0,2 л</t>
  </si>
  <si>
    <r>
      <t xml:space="preserve">BARILIEVO (БАРИЛЬЕВО)
</t>
    </r>
    <r>
      <rPr>
        <sz val="10"/>
        <rFont val="Arial Cyr"/>
        <family val="2"/>
        <charset val="204"/>
      </rPr>
      <t>Декоративное фактурное покрытие на акриловой основе</t>
    </r>
  </si>
  <si>
    <t xml:space="preserve">1,0-1,2 кг </t>
  </si>
  <si>
    <t>Primer, Base</t>
  </si>
  <si>
    <t>Подготовительные материалы</t>
  </si>
  <si>
    <t>Primer, Primer di Quarzo</t>
  </si>
  <si>
    <t>фракция - 0,7-1,2 мм</t>
  </si>
  <si>
    <t>0,1-0,3</t>
  </si>
  <si>
    <r>
      <t xml:space="preserve">Грунт под жидкие обои
</t>
    </r>
    <r>
      <rPr>
        <sz val="9"/>
        <rFont val="Arial Cyr"/>
        <family val="2"/>
        <charset val="204"/>
      </rPr>
      <t xml:space="preserve">укрывающий  с калиброванным мраморным наполнителем </t>
    </r>
  </si>
  <si>
    <r>
      <t xml:space="preserve">i-Flex </t>
    </r>
    <r>
      <rPr>
        <sz val="8"/>
        <rFont val="Arial Cyr"/>
        <charset val="204"/>
      </rPr>
      <t>Эластомерная акриловая  декоративная штукатурка для фасадов и интерьеров</t>
    </r>
  </si>
  <si>
    <r>
      <t xml:space="preserve">Грунт под жидкие обои    
</t>
    </r>
    <r>
      <rPr>
        <sz val="9"/>
        <rFont val="Arial Cyr"/>
        <family val="2"/>
        <charset val="204"/>
      </rPr>
      <t>укрывающий  с калиброванным мраморным наполнителем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</t>
    </r>
  </si>
  <si>
    <t xml:space="preserve">ДЕКОРАТИВНЫЕ ПОКРЫТИЯ </t>
  </si>
  <si>
    <t>Цена за 1м², руб.</t>
  </si>
  <si>
    <t xml:space="preserve"> Цена 
за упаковку, 
руб.</t>
  </si>
  <si>
    <t>140х280</t>
  </si>
  <si>
    <t xml:space="preserve">Кельма пластм., пластина из противоуд.пастика, 2мм, </t>
  </si>
  <si>
    <t>Кисть для эффекта, натур.щетина</t>
  </si>
  <si>
    <t>Губка для эффета мрамора, бархатная</t>
  </si>
  <si>
    <t>Губка - скребница для эффекта, синтетическая</t>
  </si>
  <si>
    <t>Губка структурная для эффекта, синтетическая</t>
  </si>
  <si>
    <t>Валик скребница для эффекта, для рукоятки 762818</t>
  </si>
  <si>
    <t>Валик полиэтилен для эффекта, для рукоятки 762818</t>
  </si>
  <si>
    <t>Валик розеточный из кожи для эффекта мрамора, для рукоятки 762818</t>
  </si>
  <si>
    <t>Валик полосочный из кожи для эффекта, для рукоятки 762818</t>
  </si>
  <si>
    <t>Валик с обмоткой из кожи для эффекта, для рукоятки 762818</t>
  </si>
  <si>
    <t>Тряпка кожаная для эффекта, натур. кожа с латексом</t>
  </si>
  <si>
    <t>MAKO</t>
  </si>
  <si>
    <t xml:space="preserve">BOLDRINI VERNICI </t>
  </si>
  <si>
    <t>260 мм</t>
  </si>
  <si>
    <t>Щетка обойная 3 ряда</t>
  </si>
  <si>
    <t xml:space="preserve">12 см </t>
  </si>
  <si>
    <t>280х120 мм</t>
  </si>
  <si>
    <t>501/IS-120</t>
  </si>
  <si>
    <t>501/IS-100</t>
  </si>
  <si>
    <t>501/IS-080</t>
  </si>
  <si>
    <t>824/I-3</t>
  </si>
  <si>
    <t>824/I-2</t>
  </si>
  <si>
    <t>824/I-1</t>
  </si>
  <si>
    <t>844/I-1</t>
  </si>
  <si>
    <t xml:space="preserve">PAVAN </t>
  </si>
  <si>
    <t>4,0-4,5</t>
  </si>
  <si>
    <t>0,2 - 0,3 кг</t>
  </si>
  <si>
    <r>
      <t xml:space="preserve">ОПТИМА Грунт укрепляющий  </t>
    </r>
    <r>
      <rPr>
        <sz val="8"/>
        <rFont val="Arial"/>
        <family val="2"/>
      </rPr>
      <t/>
    </r>
  </si>
  <si>
    <t>Компрессор СБ4/С 8 атм 1,85 квт 220В, ресивер 24 л</t>
  </si>
  <si>
    <t>62007 ШТУКАТУРНЫЙ ПИСТОЛЕТ-ХОППЕР WALMEC MM,сопла 4-6-8мм,верхний бачок 5 л</t>
  </si>
  <si>
    <t>BX2000 окрасочн.турбокомпрессор+HVLP кракопульт, сопла 1.3+3.0 мм</t>
  </si>
  <si>
    <t xml:space="preserve">HVLP Краскопульт для BX2000 </t>
  </si>
  <si>
    <t>5001322 сопло 3,0 мм для BX2000 краскопульта</t>
  </si>
  <si>
    <t>с 01.06.2014</t>
  </si>
  <si>
    <t>Выход из 1 упаковки, кв.м</t>
  </si>
  <si>
    <t>~ 1,02 кг</t>
  </si>
  <si>
    <t>~ 0,90 кг</t>
  </si>
  <si>
    <t>~ 0,97 кг</t>
  </si>
  <si>
    <t>~ 0,88 кг</t>
  </si>
  <si>
    <t>~ 1,05 кг</t>
  </si>
  <si>
    <t>~ 0,91 кг</t>
  </si>
  <si>
    <t>~ 0,95 кг</t>
  </si>
  <si>
    <t>~ 0,96 кг</t>
  </si>
  <si>
    <t>~ 095 кг</t>
  </si>
  <si>
    <t>~ 0,80 кг</t>
  </si>
  <si>
    <t>~ 1,2 кг</t>
  </si>
  <si>
    <t>упаковка</t>
  </si>
  <si>
    <t>крупная фрак. (K) 1,2-1,5 мм</t>
  </si>
  <si>
    <t>крупная фрак. (K) 2,5 - 3 мм</t>
  </si>
  <si>
    <t>мелкая фрак. (M) 1,2 - 2 мм</t>
  </si>
  <si>
    <t>микро фрак. (S) 1,0 - 1,5 мм</t>
  </si>
  <si>
    <t>крупная фрак. (G) 1,2-1,5 мм</t>
  </si>
  <si>
    <t>средняя фрак. (GN) 0,7-1,2 мм</t>
  </si>
  <si>
    <r>
      <t>SOLAR (СОЛЕР)</t>
    </r>
    <r>
      <rPr>
        <sz val="9"/>
        <rFont val="Arial Cyr"/>
        <charset val="204"/>
      </rPr>
      <t xml:space="preserve"> </t>
    </r>
    <r>
      <rPr>
        <sz val="8"/>
        <rFont val="Arial Cyr"/>
        <charset val="204"/>
      </rPr>
      <t>декоративное покрытие с использованием стеклянных гранул, окрашенных светостойким пигментом с эффектом перламутра</t>
    </r>
  </si>
  <si>
    <r>
      <t>GRAVOL</t>
    </r>
    <r>
      <rPr>
        <sz val="9"/>
        <rFont val="Arial Cyr"/>
        <charset val="204"/>
      </rPr>
      <t xml:space="preserve"> </t>
    </r>
    <r>
      <rPr>
        <sz val="8"/>
        <rFont val="Arial Cyr"/>
        <charset val="204"/>
      </rPr>
      <t xml:space="preserve">камешковая штукатурка для ручного и машинного нанесения с ярко выраженной «шубой» </t>
    </r>
  </si>
  <si>
    <t xml:space="preserve">1 кг </t>
  </si>
  <si>
    <t>0,17-0,22 кг</t>
  </si>
  <si>
    <t>0,15-0,2 л</t>
  </si>
  <si>
    <t xml:space="preserve">1 л </t>
  </si>
  <si>
    <t>0,1-0,2 л (0,15-0,3 кг)</t>
  </si>
  <si>
    <r>
      <t>Венецианская штукатурка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 xml:space="preserve"> 
для создания эффекта полированного природного камня</t>
    </r>
  </si>
  <si>
    <r>
      <t xml:space="preserve">MULTIMIX </t>
    </r>
    <r>
      <rPr>
        <sz val="8"/>
        <rFont val="Arial Cyr"/>
        <charset val="204"/>
      </rPr>
      <t>мозаичная краска (мультиколор)</t>
    </r>
  </si>
  <si>
    <r>
      <t xml:space="preserve">Лессирующий состав </t>
    </r>
    <r>
      <rPr>
        <sz val="8"/>
        <rFont val="Arial Cyr"/>
        <charset val="204"/>
      </rPr>
      <t>перламутровый  для придания декоративного эффекта гладким и фактурным покрытиям</t>
    </r>
  </si>
  <si>
    <t xml:space="preserve">Цена, руб. </t>
  </si>
  <si>
    <t xml:space="preserve">ТМ-НМ </t>
  </si>
  <si>
    <t>Губка натуральная (морская)</t>
  </si>
  <si>
    <t>055500</t>
  </si>
  <si>
    <t>055552</t>
  </si>
  <si>
    <t>Губка морская - W00L SPONGE</t>
  </si>
  <si>
    <t xml:space="preserve">150 мм </t>
  </si>
  <si>
    <t>055558</t>
  </si>
  <si>
    <t xml:space="preserve">200 мм </t>
  </si>
  <si>
    <t>Щетка ZEBRANO / Frattone effetto FRAME</t>
  </si>
  <si>
    <t xml:space="preserve">Валик CAYMAN / Rullo effetto Krok </t>
  </si>
  <si>
    <t>Губка RIVELA / Spugna effetto Vel Cel. Форма: полусферическая</t>
  </si>
  <si>
    <t xml:space="preserve">Щётка вощеная деревянная основа, щетина натуральное волокно </t>
  </si>
  <si>
    <t xml:space="preserve">4,3х20,8 см </t>
  </si>
  <si>
    <t>Шланг спиральный нейлон 8х10 мм, 5 м байонет</t>
  </si>
  <si>
    <t>ООО "Интерра Деко"</t>
  </si>
  <si>
    <r>
      <t xml:space="preserve">Клей КС
</t>
    </r>
    <r>
      <rPr>
        <sz val="8"/>
        <rFont val="Arial"/>
        <family val="2"/>
      </rPr>
      <t/>
    </r>
  </si>
  <si>
    <t>Универсальный клей для приклеивания линолеума, ковровых покрытий и др. материалов</t>
  </si>
  <si>
    <t>0,5 - 0,7 кг</t>
  </si>
  <si>
    <r>
      <t xml:space="preserve">ARETINO (АРЕТИНО) </t>
    </r>
    <r>
      <rPr>
        <b/>
        <sz val="11"/>
        <color rgb="FFFF0000"/>
        <rFont val="Arial Cyr"/>
        <charset val="204"/>
      </rPr>
      <t xml:space="preserve">- NEW!!! </t>
    </r>
  </si>
  <si>
    <t xml:space="preserve">5 кг </t>
  </si>
  <si>
    <t xml:space="preserve">Pastello vernici </t>
  </si>
  <si>
    <t xml:space="preserve">Romano </t>
  </si>
  <si>
    <t xml:space="preserve">ROMANO </t>
  </si>
  <si>
    <t xml:space="preserve">2 слоя </t>
  </si>
  <si>
    <t xml:space="preserve">Aretino </t>
  </si>
  <si>
    <t xml:space="preserve">ARETINO </t>
  </si>
  <si>
    <t>с 01.09.2015</t>
  </si>
  <si>
    <t>фракция - до 0,5мм</t>
  </si>
  <si>
    <t>3,5</t>
  </si>
  <si>
    <t>Прайс-лист на выполнение работ по нанесению декоративных покрытий</t>
  </si>
  <si>
    <t>Название материала</t>
  </si>
  <si>
    <t>Краткое описание</t>
  </si>
  <si>
    <t>Стоимость работы за 1м², руб.</t>
  </si>
  <si>
    <t>Общая стоимость  за 1м², руб.</t>
  </si>
  <si>
    <t>Декоративные краски</t>
  </si>
  <si>
    <t xml:space="preserve">SETA (СЕТА)    VELLUTO (ВЕЛЛЮТО) </t>
  </si>
  <si>
    <t xml:space="preserve">Декоратвиные покрытия с эффектом шелка и бархата.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Seta и Velluto наносить в 2 слоя с заданным рисунком.   </t>
  </si>
  <si>
    <t>от 760</t>
  </si>
  <si>
    <t xml:space="preserve">Нанесение в 2 цвета </t>
  </si>
  <si>
    <t>Нанесение грунта Primer</t>
  </si>
  <si>
    <t>Нанесение базовой краски Base</t>
  </si>
  <si>
    <t xml:space="preserve">LUCETEZZA (ЛУЧЕТЕЦЦА)   </t>
  </si>
  <si>
    <t xml:space="preserve">Декоративная краска с перламутровым и матовым эффектом с добавлением мельчайших частиц песка. 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 Lucetezza и Brezza наносится кистью в 1 слой с заданным рисунком. </t>
  </si>
  <si>
    <t>BREZZA (БРИЦЦА )</t>
  </si>
  <si>
    <t>ANTICI (АНТИЧИ )</t>
  </si>
  <si>
    <t>Декоративная краска с белыми нерастворяющимися флоками. Наносятся на поверхность, выровненную финишной шпатлевкой, обрботанную грунтом глубокого проникновения Primer и базовой краской Base, заколерованную на пол тона светлее цвета покрытия.</t>
  </si>
  <si>
    <t>от 720</t>
  </si>
  <si>
    <t>Ненесение в 2-3 цвета</t>
  </si>
  <si>
    <t xml:space="preserve"> от 640</t>
  </si>
  <si>
    <t>Лессирующие покрытия</t>
  </si>
  <si>
    <t xml:space="preserve">PERLA VERNICI </t>
  </si>
  <si>
    <t xml:space="preserve">Декоративный перламутровый лак.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</si>
  <si>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 xml:space="preserve">Дополнительный декоративный слой по фактурам </t>
  </si>
  <si>
    <t xml:space="preserve">PASTELLO VERNICI (ПАСТЕЛЛО ВЕРНИЧИ) </t>
  </si>
  <si>
    <t xml:space="preserve">Декоративная шелковисто-мтовая лессировка. Наносятся на поверхность, выровненную финишной шпатлевкой, обрботанную грунтом глубокого проникновения Primer и базовой краской Base, заколерованную в цвет покрытия. </t>
  </si>
  <si>
    <t>Фактурные покрытия</t>
  </si>
  <si>
    <t xml:space="preserve">SOLLIEVO (СОЛЛИЕВО) </t>
  </si>
  <si>
    <t>Фактурное декоративное покрытие с целлюлозными волокнами. Наносятся на поверхность, выровненную финишной шпатлевкой, обрботанную грунтом глубокого проникновения Primer и базовой краской Primer di Quarzo. Наносится кельмой,задавая желаемый рисунок. После полного высыхания Sollievo покрывается лессирующими покрытиями или воском для фактур</t>
  </si>
  <si>
    <t>от 1000</t>
  </si>
  <si>
    <t xml:space="preserve">Нанесение лессирующего покрытия Perla vernici или Pastello vernici </t>
  </si>
  <si>
    <t>Нанесение воска Cera Décor</t>
  </si>
  <si>
    <t>Нанесение базовой краски Primer Di Quarzo</t>
  </si>
  <si>
    <t>ELASTICITA (ЭЛАСТИЧИТА )</t>
  </si>
  <si>
    <t>Декоративное эластинчое фактурное покрытие. Наносятся на поверхность, выровненную финишной шпатлевкой, обработанную грунтом глубокого проникновения Primer и базовой краской Base. Возможно создание различных декоративных эффектов. После полного высыхания покрывается лессирующими покрытиями или воском</t>
  </si>
  <si>
    <t>от 1200</t>
  </si>
  <si>
    <t>STUCCO VENEZIANO (СТУККО ВЕНЕЦИАНО )</t>
  </si>
  <si>
    <t xml:space="preserve">Классическая акриловая венецианская штукатурка. Наносятся на поверхность, выровненную финишной шпатлевкой, обработанную грунтом глубокого проникновения Primer и базовой краской Base. Наносится кельмой  минимум 2-3 слоя классическим способом одним цветом. </t>
  </si>
  <si>
    <t>от 960</t>
  </si>
  <si>
    <t xml:space="preserve">Нанесение в 2-3 цвета </t>
  </si>
  <si>
    <t>Воск</t>
  </si>
  <si>
    <t>CERA DÉCOR ( ЧЕРА ДЕКОР)</t>
  </si>
  <si>
    <t xml:space="preserve">Защитный воск. Наносится на фактурные покрытия. </t>
  </si>
  <si>
    <t>PRIMER  ( ПРЙМЕР )</t>
  </si>
  <si>
    <t xml:space="preserve">PRIMER DI QUARZO ( ПРАЙМЕР ДИ КВАРЦО) </t>
  </si>
  <si>
    <t>Базовая краска с кварцевым песком</t>
  </si>
  <si>
    <t xml:space="preserve">BASE (БЭЙС) </t>
  </si>
  <si>
    <t>Краска - подложка</t>
  </si>
  <si>
    <t xml:space="preserve">       Внимание:</t>
  </si>
  <si>
    <t xml:space="preserve">Удаленность от МКАД более10 км.   </t>
  </si>
  <si>
    <r>
      <t>Метраж менее 30 м</t>
    </r>
    <r>
      <rPr>
        <sz val="10"/>
        <color theme="1"/>
        <rFont val="Arial"/>
        <family val="2"/>
        <charset val="204"/>
      </rPr>
      <t>²</t>
    </r>
  </si>
  <si>
    <t>Высота потолка свыше 3 м</t>
  </si>
  <si>
    <t>Лестничные марши</t>
  </si>
  <si>
    <t>Нанесение на потолок</t>
  </si>
  <si>
    <t>Стыковка двух материалов</t>
  </si>
  <si>
    <t xml:space="preserve">Выезд специалиста на объект для замеров и консультации </t>
  </si>
  <si>
    <t>2000 руб.</t>
  </si>
  <si>
    <t>Колонны и полукруглые элементы, архитектурные элементы стен – после осмотра мастера</t>
  </si>
  <si>
    <r>
      <t xml:space="preserve">DECOSTONE </t>
    </r>
    <r>
      <rPr>
        <sz val="8"/>
        <rFont val="Arial"/>
        <family val="2"/>
      </rPr>
      <t xml:space="preserve">"короед"
Декоративное покрытие  с добавлением  крупного наполнителя в трёх фракциях </t>
    </r>
    <r>
      <rPr>
        <b/>
        <sz val="8"/>
        <rFont val="Arial"/>
        <family val="2"/>
      </rPr>
      <t xml:space="preserve">
</t>
    </r>
    <r>
      <rPr>
        <sz val="7"/>
        <color rgb="FF0070C0"/>
        <rFont val="Arial"/>
        <family val="2"/>
        <charset val="204"/>
      </rPr>
      <t/>
    </r>
  </si>
  <si>
    <t>крупный (К): 2,5-3,0 мм</t>
  </si>
  <si>
    <t>мелкий (M): 1,2- 2,0 мм</t>
  </si>
  <si>
    <t>микро (S): 0,6-1,5 мм</t>
  </si>
  <si>
    <r>
      <t xml:space="preserve">Супер-белая,эластичная краска для помещений 
с высокой эксплуатационной нагрузкой
Водоразбавимая </t>
    </r>
    <r>
      <rPr>
        <b/>
        <u/>
        <sz val="7"/>
        <rFont val="Arial Cyr"/>
        <charset val="204"/>
      </rPr>
      <t>(до 15%)</t>
    </r>
  </si>
  <si>
    <r>
      <rPr>
        <b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Белая,эластичная краска для помещений 
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</si>
  <si>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rPr>
        <b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</t>
    </r>
  </si>
  <si>
    <r>
      <t xml:space="preserve">Белая,матовая удобная в использовании 
краска для потолка
Водоразбавимая </t>
    </r>
    <r>
      <rPr>
        <b/>
        <u/>
        <sz val="7"/>
        <rFont val="Arial Cyr"/>
        <charset val="204"/>
      </rPr>
      <t>(до 15%)</t>
    </r>
  </si>
  <si>
    <r>
      <t>Белая, шелковисто-полуматовая, декоративная, 
быстросохнущая краска   
Водоразбавимая</t>
    </r>
    <r>
      <rPr>
        <b/>
        <u/>
        <sz val="7"/>
        <rFont val="Arial Cyr"/>
        <charset val="204"/>
      </rPr>
      <t xml:space="preserve"> (до 15%)</t>
    </r>
  </si>
  <si>
    <r>
      <t xml:space="preserve">Белая, фасадная, силиконовая краска для образования покрытий с минимальной восприимчивостью к загрязнению.
Водоразбавимая </t>
    </r>
    <r>
      <rPr>
        <b/>
        <u/>
        <sz val="7"/>
        <rFont val="Arial Cyr"/>
        <charset val="204"/>
      </rPr>
      <t>(до 15%)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</si>
  <si>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Белая,силиконовая краска для поверхностей с высокой эксплуатационной нагрузкой
Водоразбавимая </t>
    </r>
    <r>
      <rPr>
        <b/>
        <u/>
        <sz val="7"/>
        <rFont val="Arial Cyr"/>
        <charset val="204"/>
      </rPr>
      <t>(до10%)</t>
    </r>
  </si>
  <si>
    <r>
      <rPr>
        <b/>
        <u/>
        <sz val="8"/>
        <rFont val="Arial Cyr"/>
        <charset val="204"/>
      </rPr>
      <t>База C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
</t>
    </r>
  </si>
  <si>
    <r>
      <t>Супер-белая,матовая, влагостойкая краска для поверхностей с высокой эксплуатационной нагрузкой.
Водоразбавимая</t>
    </r>
    <r>
      <rPr>
        <b/>
        <u/>
        <sz val="7"/>
        <rFont val="Arial Cyr"/>
        <charset val="204"/>
      </rPr>
      <t xml:space="preserve"> (до 15%)</t>
    </r>
  </si>
  <si>
    <r>
      <rPr>
        <b/>
        <u/>
        <sz val="8"/>
        <rFont val="Arial Cyr"/>
        <charset val="204"/>
      </rPr>
      <t>База А</t>
    </r>
    <r>
      <rPr>
        <sz val="7"/>
        <rFont val="Arial Cyr"/>
        <charset val="204"/>
      </rPr>
      <t xml:space="preserve">
Белая, матовая, для поверхностей с нормальной эксплуатационной нагрузкой 
Водоразбавимая </t>
    </r>
    <r>
      <rPr>
        <b/>
        <u/>
        <sz val="7"/>
        <rFont val="Arial Cyr"/>
        <charset val="204"/>
      </rPr>
      <t>(до 10%)</t>
    </r>
  </si>
  <si>
    <r>
      <rPr>
        <b/>
        <u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Матовая краска для машинной колеровки
Прозрачная база для колеровки в насыщенные тона   </t>
    </r>
  </si>
  <si>
    <r>
      <t xml:space="preserve">Высокоэластичное, декоративное покрытие с фунгицидными добавками для наружных и внутренних работ
Водоразбавимая </t>
    </r>
    <r>
      <rPr>
        <b/>
        <u/>
        <sz val="7"/>
        <rFont val="Arial Cyr"/>
        <charset val="204"/>
      </rPr>
      <t>(до 10%)</t>
    </r>
  </si>
  <si>
    <r>
      <t xml:space="preserve">SILVER (СИЛЬВЕР) </t>
    </r>
    <r>
      <rPr>
        <b/>
        <sz val="11"/>
        <color rgb="FFFF0000"/>
        <rFont val="Arial Cyr"/>
        <charset val="204"/>
      </rPr>
      <t xml:space="preserve">- NEW!!! </t>
    </r>
  </si>
  <si>
    <t>средняя фрак.(N) 0,5-1,0 мм</t>
  </si>
  <si>
    <r>
      <t xml:space="preserve">Грунт БЕТОН-КОНТАКТ </t>
    </r>
    <r>
      <rPr>
        <b/>
        <sz val="8"/>
        <color rgb="FFFF0000"/>
        <rFont val="Arial"/>
        <family val="2"/>
        <charset val="204"/>
      </rPr>
      <t>НОВИНКА</t>
    </r>
  </si>
  <si>
    <t>Адгезивный для внутренних и наружных работ</t>
  </si>
  <si>
    <t>0,01 кг</t>
  </si>
  <si>
    <t>email: info@olsta.ru, http:// www.olsta.ru</t>
  </si>
  <si>
    <t>с 15.04.2016</t>
  </si>
  <si>
    <t xml:space="preserve">ИНТЕРЬЕРНЫЕ КРАСКИ </t>
  </si>
  <si>
    <r>
      <t xml:space="preserve">KIDS &amp; BEDROOM
</t>
    </r>
    <r>
      <rPr>
        <sz val="8"/>
        <rFont val="Arial Cyr"/>
        <charset val="204"/>
      </rPr>
      <t>Краска для детских и спален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</si>
  <si>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влагостойкая краска для высококачественной окраски стен в помещениях с высокой эксплуатационной нагрузкой
Гипоаллергенная формула, Легко отмывается от загрязнений характерных для детских комнат</t>
    </r>
  </si>
  <si>
    <t>10-14 м2 / 1л</t>
  </si>
  <si>
    <r>
      <t xml:space="preserve">KITCHEN &amp; BATHROOM
</t>
    </r>
    <r>
      <rPr>
        <sz val="8"/>
        <rFont val="Arial Cyr"/>
        <charset val="204"/>
      </rPr>
      <t>Краска для кухонь и ванных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</si>
  <si>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</t>
    </r>
    <r>
      <rPr>
        <sz val="7"/>
        <rFont val="Arial Cyr"/>
        <charset val="204"/>
      </rPr>
      <t xml:space="preserve">Полуматовая латексная краска для сухих и влажных помещений
Устойчива к многократному интенсивному мытью с применением бытовых моющих средств </t>
    </r>
  </si>
  <si>
    <r>
      <rPr>
        <b/>
        <sz val="8"/>
        <rFont val="Arial Cyr"/>
        <charset val="204"/>
      </rPr>
      <t>База С</t>
    </r>
    <r>
      <rPr>
        <sz val="7"/>
        <rFont val="Arial Cyr"/>
        <charset val="204"/>
      </rPr>
      <t xml:space="preserve">
Полуматовая краска для машинной колеровки
Прозрачная база для колеровки в насыщенные тона</t>
    </r>
  </si>
  <si>
    <r>
      <t xml:space="preserve">WALL &amp; CEILING
</t>
    </r>
    <r>
      <rPr>
        <sz val="8"/>
        <rFont val="Arial Cyr"/>
        <charset val="204"/>
      </rPr>
      <t>Краска для стен и потолков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</si>
  <si>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интерьерная акриловая краска класса Премиум для стен и потолков во всех типах сухих и влажных помещений
Паропроницаемое покрытие, легкое в уходе</t>
    </r>
  </si>
  <si>
    <r>
      <t xml:space="preserve">OFFICE &amp; HALL
</t>
    </r>
    <r>
      <rPr>
        <sz val="8"/>
        <rFont val="Arial Cyr"/>
        <charset val="204"/>
      </rPr>
      <t>Краска для офисов и холлов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</si>
  <si>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влагостойкая краска для высококачественной окраски стен в помещениях с высокой эксплуатационной нагрузкой
Паропроницаемое покрытие, легкое в уходе, устойчивое к мытью и истиранию </t>
    </r>
  </si>
  <si>
    <r>
      <t xml:space="preserve">CEILING
</t>
    </r>
    <r>
      <rPr>
        <sz val="8"/>
        <rFont val="Arial Cyr"/>
        <charset val="204"/>
      </rPr>
      <t>Краска для потолков</t>
    </r>
  </si>
  <si>
    <t>Супербелая интерьерная краска класса Премиум для окраски потолков
Паропроницаемое покрытие, легкое в уходе</t>
  </si>
  <si>
    <t>ФАСАДЫЕ КРАСКИ / УНИВЕРСАЛЬНЫЕ</t>
  </si>
  <si>
    <r>
      <t xml:space="preserve">EXTERIOR SILICONE
</t>
    </r>
    <r>
      <rPr>
        <sz val="8"/>
        <rFont val="Arial Cyr"/>
        <charset val="204"/>
      </rPr>
      <t>Силиконованя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</si>
  <si>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Полуматовая фасадная силиконовая краска водостойкая с грязеотталкивающими свойствами
Паропроницаемая, стойкая к воздействию УФ-излучения, грибка, плесени и водорослей</t>
    </r>
  </si>
  <si>
    <r>
      <t xml:space="preserve">EXTERIOR ACRILIC
</t>
    </r>
    <r>
      <rPr>
        <sz val="8"/>
        <rFont val="Arial Cyr"/>
        <charset val="204"/>
      </rPr>
      <t>Акриловая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</si>
  <si>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Матовая фасадная акриловая краска класса Премиум плюс создающая покрытие повышенной стойкости
Атмосферостойкая, улучшенная укрывистость, повышенная износостойкость</t>
    </r>
  </si>
  <si>
    <r>
      <t xml:space="preserve">ELASTOMERIC
</t>
    </r>
    <r>
      <rPr>
        <sz val="8"/>
        <rFont val="Arial Cyr"/>
        <charset val="204"/>
      </rPr>
      <t>Высокоэластичная фасадная краска</t>
    </r>
  </si>
  <si>
    <r>
      <rPr>
        <b/>
        <sz val="8"/>
        <rFont val="Arial Cyr"/>
        <charset val="204"/>
      </rPr>
      <t xml:space="preserve">БАЗА А </t>
    </r>
    <r>
      <rPr>
        <sz val="7"/>
        <rFont val="Arial Cyr"/>
        <charset val="204"/>
      </rPr>
      <t xml:space="preserve">
Полуматовая высокоэластичная, трещиностойкая краска для наружных и внутренних работ 
Стойкая к воздействию УФ-излучения, устойчива к воздействию грибка, плесени и водорослей. Высокоэластичная в диапазоне температур от минус 20 ºС до 80 ºС</t>
    </r>
  </si>
  <si>
    <t>ФАКУТУРНЫЕ ПОКРЫТИЯ</t>
  </si>
  <si>
    <r>
      <t xml:space="preserve">FLEXY PLAST
</t>
    </r>
    <r>
      <rPr>
        <sz val="8"/>
        <rFont val="Arial Cyr"/>
        <charset val="204"/>
      </rPr>
      <t>Уникальный высокоэластичный материал для стен,
подверженных растрескиванию и деформации</t>
    </r>
  </si>
  <si>
    <t>1 м2 / 1л</t>
  </si>
  <si>
    <r>
      <t xml:space="preserve">Primer Interior
</t>
    </r>
    <r>
      <rPr>
        <sz val="8"/>
        <rFont val="Arial Cyr"/>
        <charset val="204"/>
      </rPr>
      <t xml:space="preserve">Грунт глубокого проникновения для внутренних работ </t>
    </r>
  </si>
  <si>
    <t>4 - 8 м2 / 1л</t>
  </si>
  <si>
    <r>
      <t xml:space="preserve">Primer Exterior
</t>
    </r>
    <r>
      <rPr>
        <sz val="8"/>
        <rFont val="Arial Cyr"/>
        <charset val="204"/>
      </rPr>
      <t xml:space="preserve">Грунт глубокого проникновения для наружных работ </t>
    </r>
  </si>
  <si>
    <r>
      <t xml:space="preserve">Primer Silicone
</t>
    </r>
    <r>
      <rPr>
        <sz val="8"/>
        <rFont val="Arial Cyr"/>
        <charset val="204"/>
      </rPr>
      <t>Силиконовый грунт глубокого проникновения для наружных работ</t>
    </r>
  </si>
  <si>
    <r>
      <t xml:space="preserve">Wood primer
</t>
    </r>
    <r>
      <rPr>
        <sz val="8"/>
        <rFont val="Arial Cyr"/>
        <charset val="204"/>
      </rPr>
      <t>Грунт для деревянных поверхностей</t>
    </r>
  </si>
  <si>
    <t>4 - 5 м2 / 1л
*8 - 10 м2 / 1л</t>
  </si>
  <si>
    <r>
      <t xml:space="preserve">Paint primer 
</t>
    </r>
    <r>
      <rPr>
        <sz val="8"/>
        <rFont val="Arial Cyr"/>
        <charset val="204"/>
      </rPr>
      <t>Укрывающий пигментированный грунт под колеровку</t>
    </r>
  </si>
  <si>
    <t>4 - 5 м2 / 1л</t>
  </si>
  <si>
    <r>
      <t xml:space="preserve">Adhesive primer
</t>
    </r>
    <r>
      <rPr>
        <sz val="8"/>
        <rFont val="Arial Cyr"/>
        <charset val="204"/>
      </rPr>
      <t>Адгезионный грунт (Бетон-контакт)</t>
    </r>
  </si>
  <si>
    <t>3 - 5 м2 / 1л</t>
  </si>
  <si>
    <t>~2 м2 / 1л</t>
  </si>
  <si>
    <r>
      <t xml:space="preserve">Waterproofing
</t>
    </r>
    <r>
      <rPr>
        <sz val="8"/>
        <rFont val="Arial Cyr"/>
        <charset val="204"/>
      </rPr>
      <t>Гидроизоляция</t>
    </r>
  </si>
  <si>
    <t>Декоративная краска с эффектом перламутровых переливов и мелкофракционным наполнителем</t>
  </si>
  <si>
    <t>Металлизированая краска с трёхмерным эффектом</t>
  </si>
  <si>
    <r>
      <rPr>
        <b/>
        <sz val="11"/>
        <rFont val="Arial Cyr"/>
        <charset val="204"/>
      </rPr>
      <t>VELLUTO (ВЕЛЛЮТО) база ARGENTO VT-001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эффектом матового шёлка</t>
    </r>
  </si>
  <si>
    <r>
      <rPr>
        <b/>
        <sz val="11"/>
        <rFont val="Arial Cyr"/>
        <charset val="204"/>
      </rPr>
      <t>ANTICI (АНТИЧИ) БЕЛАЯ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</si>
  <si>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rPr>
        <b/>
        <sz val="11"/>
        <rFont val="Arial Cyr"/>
        <charset val="204"/>
      </rPr>
      <t xml:space="preserve">ANTICI (АНТИЧИ) ЗОЛОТО, СЕРЕБРО, БЛЭК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</si>
  <si>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rPr>
        <b/>
        <sz val="11"/>
        <rFont val="Arial Cyr"/>
        <charset val="204"/>
      </rPr>
      <t>ANTICI (АНТИЧИ) ГРАНИТО</t>
    </r>
    <r>
      <rPr>
        <b/>
        <sz val="9"/>
        <rFont val="Arial Cyr"/>
        <charset val="204"/>
      </rPr>
      <t xml:space="preserve">
</t>
    </r>
    <r>
      <rPr>
        <sz val="9"/>
        <rFont val="Arial Cyr"/>
        <charset val="204"/>
      </rPr>
      <t>Декоративное покрытие с эффектом старинных стен</t>
    </r>
  </si>
  <si>
    <r>
      <t xml:space="preserve">CRAQUELUR (КРАКЕЛЮР)                                                                   
</t>
    </r>
    <r>
      <rPr>
        <sz val="9"/>
        <rFont val="Arial Cyr"/>
        <charset val="204"/>
      </rPr>
      <t xml:space="preserve">Декоративный материал с эффектом растрескавшейся краски </t>
    </r>
  </si>
  <si>
    <r>
      <t xml:space="preserve">STUCCO VENEZIANO (СТУККО ВЕНЕЦИАНО) 
</t>
    </r>
    <r>
      <rPr>
        <sz val="9"/>
        <rFont val="Arial Cyr"/>
        <family val="2"/>
        <charset val="204"/>
      </rPr>
      <t>Декоративное покрытие с эффектом классической венецианской штукатурки</t>
    </r>
  </si>
  <si>
    <r>
      <rPr>
        <b/>
        <sz val="11"/>
        <rFont val="Arial Cyr"/>
        <charset val="204"/>
      </rPr>
      <t xml:space="preserve">TRAVERTINO NATURALE (ТРАВЕРТИНО НАТУРАЛЕ)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Натуральная известковая декоративная штукатурка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</si>
  <si>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charset val="204"/>
      </rPr>
      <t xml:space="preserve">ROMANO (РОМАНО)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Фасадное декоративное покрытие с эффектом травертина</t>
    </r>
    <r>
      <rPr>
        <sz val="9"/>
        <rFont val="Arial Cyr"/>
        <family val="2"/>
        <charset val="204"/>
      </rPr>
      <t xml:space="preserve">
</t>
    </r>
  </si>
  <si>
    <r>
      <rPr>
        <b/>
        <sz val="11"/>
        <rFont val="Arial Cyr"/>
        <family val="2"/>
        <charset val="204"/>
      </rPr>
      <t xml:space="preserve">CORTECCIA (КОРТЕЧЧИА)
</t>
    </r>
    <r>
      <rPr>
        <sz val="9"/>
        <rFont val="Arial Cyr"/>
        <family val="2"/>
        <charset val="204"/>
      </rPr>
      <t xml:space="preserve">Эластичный текстурный материал с эффектом «короед»
</t>
    </r>
  </si>
  <si>
    <r>
      <t xml:space="preserve">RUSTIC (РУСТИК)
</t>
    </r>
    <r>
      <rPr>
        <sz val="10"/>
        <rFont val="Arial Cyr"/>
        <family val="2"/>
        <charset val="204"/>
      </rPr>
      <t xml:space="preserve">Фактурный декоративный материал с эффектом необработанного камня
</t>
    </r>
  </si>
  <si>
    <r>
      <t xml:space="preserve">MURALES (МУРАЛЕС)
</t>
    </r>
    <r>
      <rPr>
        <sz val="10"/>
        <rFont val="Arial Cyr"/>
        <family val="2"/>
        <charset val="204"/>
      </rPr>
      <t>Фактурное покрытие с эффектом плавных цветовых переходов</t>
    </r>
  </si>
  <si>
    <r>
      <rPr>
        <b/>
        <sz val="11"/>
        <rFont val="Arial Cyr"/>
        <family val="2"/>
        <charset val="204"/>
      </rPr>
      <t xml:space="preserve">SOLLIEVO (СОЛЛИЕВО)
</t>
    </r>
    <r>
      <rPr>
        <sz val="9"/>
        <rFont val="Arial Cyr"/>
        <family val="2"/>
        <charset val="204"/>
      </rPr>
      <t>Рельефное декоративное покрытие на основе акрилового сополимера с добавлением специальных волокон</t>
    </r>
  </si>
  <si>
    <r>
      <rPr>
        <b/>
        <sz val="11"/>
        <rFont val="Arial Cyr"/>
        <family val="2"/>
        <charset val="204"/>
      </rPr>
      <t xml:space="preserve">ELASTICITA (ЭЛАСТИЧИТА)
</t>
    </r>
    <r>
      <rPr>
        <sz val="9"/>
        <rFont val="Arial Cyr"/>
        <family val="2"/>
        <charset val="204"/>
      </rPr>
      <t xml:space="preserve">Высокопластичное тонкофактурное покрытие с эффектом переплетенных нитей ткани или тисненой бумаги
</t>
    </r>
  </si>
  <si>
    <r>
      <t xml:space="preserve">FINITURA (ФИНИТУРА)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Влагозащитная пропитка не изменяющая внешний вид покрытия</t>
    </r>
  </si>
  <si>
    <t>Diamante</t>
  </si>
  <si>
    <t>40г / 100 мл</t>
  </si>
  <si>
    <t>Amber</t>
  </si>
  <si>
    <t>Rubin</t>
  </si>
  <si>
    <r>
      <t xml:space="preserve">FLEUR DÉCO (ФЛЁР ДЕКО) Base incolore 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Декоративный бесцветный лак для добавления блёсток и глитеров</t>
    </r>
  </si>
  <si>
    <r>
      <t xml:space="preserve">PERLA VERNICI (ПЕРЛА ВЕРНИЧИ) база ARGENTO
</t>
    </r>
    <r>
      <rPr>
        <sz val="9"/>
        <rFont val="Arial Cyr"/>
        <family val="2"/>
        <charset val="204"/>
      </rPr>
      <t>Декоративный лессирующий перламутровый лак</t>
    </r>
  </si>
  <si>
    <r>
      <t xml:space="preserve">PERLA VERNICI (ПЕРЛА ВЕРНИЧИ) 
база RAME, BRONZO, ORO, CHAMELEON
</t>
    </r>
    <r>
      <rPr>
        <sz val="9"/>
        <rFont val="Arial Cyr"/>
        <charset val="204"/>
      </rPr>
      <t>Декоративный лессирующий перламутровый лак</t>
    </r>
  </si>
  <si>
    <r>
      <t>PASTELLO VERNICI (ПАСТЕЛЛО ВЕРНИЧИ)</t>
    </r>
    <r>
      <rPr>
        <b/>
        <sz val="11"/>
        <color rgb="FFFF0000"/>
        <rFont val="Arial Cyr"/>
        <charset val="204"/>
      </rPr>
      <t xml:space="preserve"> - NEW!!! </t>
    </r>
    <r>
      <rPr>
        <b/>
        <sz val="11"/>
        <rFont val="Arial Cyr"/>
        <charset val="204"/>
      </rPr>
      <t xml:space="preserve">
</t>
    </r>
    <r>
      <rPr>
        <sz val="9"/>
        <rFont val="Arial Cyr"/>
        <charset val="204"/>
      </rPr>
      <t>Декоративное защитное лессирующее матовое покрытие</t>
    </r>
  </si>
  <si>
    <r>
      <t xml:space="preserve">CERA DECOR (ЧЕРА ДЕКОР)
</t>
    </r>
    <r>
      <rPr>
        <sz val="9"/>
        <rFont val="Arial Cyr"/>
        <family val="2"/>
        <charset val="204"/>
      </rPr>
      <t>Лессирующий матовый состав для фактурных покрытий на основе воска</t>
    </r>
  </si>
  <si>
    <r>
      <t xml:space="preserve">CERA DI VENEZIANO (ЧЕРА ДИ ВЕНЕЦИАНО)
</t>
    </r>
    <r>
      <rPr>
        <sz val="11"/>
        <rFont val="Arial Cyr"/>
        <charset val="204"/>
      </rPr>
      <t>В</t>
    </r>
    <r>
      <rPr>
        <sz val="10"/>
        <rFont val="Arial Cyr"/>
        <charset val="204"/>
      </rPr>
      <t>оск для венецианской штукатурки</t>
    </r>
  </si>
  <si>
    <r>
      <t xml:space="preserve">FIORA (ФИОРА) база А
</t>
    </r>
    <r>
      <rPr>
        <sz val="10"/>
        <rFont val="Arial Cyr"/>
        <charset val="204"/>
      </rPr>
      <t>Влагостойкая водно-дисперсионная краска для внутренних работ)</t>
    </r>
  </si>
  <si>
    <r>
      <t xml:space="preserve">FIORA (ФИОРА) база С </t>
    </r>
    <r>
      <rPr>
        <sz val="11"/>
        <rFont val="Arial Cyr"/>
        <charset val="204"/>
      </rPr>
      <t xml:space="preserve">(для колеровки в насыщенные тона)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 xml:space="preserve">Влагостойкая водно-дисперсионная краска для внутренних работ
</t>
    </r>
  </si>
  <si>
    <r>
      <t xml:space="preserve">SILIDECO (СИЛИДЕКО) база А
</t>
    </r>
    <r>
      <rPr>
        <sz val="11"/>
        <rFont val="Arial Cyr"/>
        <charset val="204"/>
      </rPr>
      <t xml:space="preserve">Фасадная краска на основе силиконовых сополимеров с грязеотталкивающими свойствами </t>
    </r>
    <r>
      <rPr>
        <sz val="10"/>
        <rFont val="Arial Cyr"/>
        <charset val="204"/>
      </rPr>
      <t xml:space="preserve">(с эффектом самоочищения) </t>
    </r>
  </si>
  <si>
    <r>
      <t xml:space="preserve">SILIDECO (СИЛИДЕКО) база С </t>
    </r>
    <r>
      <rPr>
        <sz val="11"/>
        <rFont val="Arial Cyr"/>
        <charset val="204"/>
      </rPr>
      <t xml:space="preserve">(для колеровки в насыщенные тона)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 xml:space="preserve">Фасадная краска на основе силиконовых сополимеров с грязеотталкивающими свойствами (с эффектом самоочищения) </t>
    </r>
  </si>
  <si>
    <t>На индивидуальные заказы - наценка от 7% до 15%</t>
  </si>
  <si>
    <t>TRAVERTINO NATURALE</t>
  </si>
  <si>
    <r>
      <rPr>
        <b/>
        <sz val="10"/>
        <rFont val="Arial Cyr"/>
        <charset val="204"/>
      </rPr>
      <t>Colorix (Колорикс)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покрытие с цветными чипсами (флоками)</t>
    </r>
    <r>
      <rPr>
        <sz val="9"/>
        <rFont val="Arial Cyr"/>
        <family val="2"/>
        <charset val="204"/>
      </rPr>
      <t xml:space="preserve">
</t>
    </r>
    <r>
      <rPr>
        <b/>
        <sz val="9"/>
        <color rgb="FFFF0000"/>
        <rFont val="Arial Cyr"/>
        <charset val="204"/>
      </rPr>
      <t>+35% наценка на цвета с перламутровой основой</t>
    </r>
  </si>
  <si>
    <r>
      <t xml:space="preserve">Мраморная штукатурка </t>
    </r>
    <r>
      <rPr>
        <b/>
        <sz val="9"/>
        <color rgb="FFFF0000"/>
        <rFont val="Arial Cyr"/>
        <charset val="204"/>
      </rPr>
      <t xml:space="preserve">- NEW!!! 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charset val="204"/>
      </rPr>
      <t>На основе окрашенной мраморной  крошки
с естественным  блеском благородного камня</t>
    </r>
  </si>
  <si>
    <r>
      <t xml:space="preserve">i-Stone 
</t>
    </r>
    <r>
      <rPr>
        <sz val="8"/>
        <rFont val="Arial Cyr"/>
        <charset val="204"/>
      </rPr>
      <t xml:space="preserve">декоративная штукатурка с природной структурой песчаника </t>
    </r>
  </si>
  <si>
    <r>
      <t>MACRO Mineral (Макро Минерал)</t>
    </r>
    <r>
      <rPr>
        <b/>
        <sz val="8"/>
        <rFont val="Arial Cyr"/>
        <charset val="204"/>
      </rPr>
      <t xml:space="preserve"> 
</t>
    </r>
    <r>
      <rPr>
        <sz val="8"/>
        <rFont val="Arial Cyr"/>
        <charset val="204"/>
      </rPr>
      <t xml:space="preserve">палитра цветов натурального мрамора крупной фракции
</t>
    </r>
    <r>
      <rPr>
        <b/>
        <sz val="8"/>
        <color rgb="FFFF0000"/>
        <rFont val="Arial Cyr"/>
        <charset val="204"/>
      </rPr>
      <t>+20% наценка на цвета 1021, 1022 , 1036</t>
    </r>
  </si>
  <si>
    <t>фракция 1,5-2,0 мм</t>
  </si>
  <si>
    <r>
      <t xml:space="preserve">LUXURY Mineral (Лакшери Минерал) </t>
    </r>
    <r>
      <rPr>
        <sz val="8"/>
        <rFont val="Arial Cyr"/>
        <charset val="204"/>
      </rPr>
      <t>гамма моноколор с мерцающим эффектом</t>
    </r>
  </si>
  <si>
    <r>
      <t xml:space="preserve">Mineral (Минерал) </t>
    </r>
    <r>
      <rPr>
        <b/>
        <sz val="8"/>
        <rFont val="Arial Cyr"/>
        <charset val="204"/>
      </rPr>
      <t xml:space="preserve"> </t>
    </r>
    <r>
      <rPr>
        <sz val="8"/>
        <rFont val="Arial Cyr"/>
        <charset val="204"/>
      </rPr>
      <t>широкая палитра ярких цветов</t>
    </r>
  </si>
  <si>
    <r>
      <t xml:space="preserve">Micro Mineral (Микро Минерал) </t>
    </r>
    <r>
      <rPr>
        <sz val="8"/>
        <rFont val="Arial Cyr"/>
        <charset val="204"/>
      </rPr>
      <t>мозаика цветов на основе микро-гранулята. Наносится краскопультом</t>
    </r>
  </si>
  <si>
    <t>фрак. 0,2-0,5 мм</t>
  </si>
  <si>
    <r>
      <t xml:space="preserve">Saftas (Савташ) </t>
    </r>
    <r>
      <rPr>
        <b/>
        <sz val="8"/>
        <rFont val="Arial Cyr"/>
        <charset val="204"/>
      </rPr>
      <t xml:space="preserve"> 
</t>
    </r>
    <r>
      <rPr>
        <sz val="8"/>
        <rFont val="Arial Cyr"/>
        <charset val="204"/>
      </rPr>
      <t>палитра цветов натурального мрамора</t>
    </r>
  </si>
  <si>
    <t>фракция 1,5 мм</t>
  </si>
  <si>
    <t>фракция 2,5 мм</t>
  </si>
  <si>
    <r>
      <t>Рулосил</t>
    </r>
    <r>
      <rPr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текстурное покрытие </t>
    </r>
    <r>
      <rPr>
        <sz val="8"/>
        <rFont val="Arial Cyr"/>
        <charset val="204"/>
      </rPr>
      <t xml:space="preserve">с добавлением силиконовых смол 
для фасадов ("мелкая шуба") </t>
    </r>
  </si>
  <si>
    <r>
      <t xml:space="preserve">Тератекс </t>
    </r>
    <r>
      <rPr>
        <sz val="8"/>
        <rFont val="Arial Cyr"/>
        <charset val="204"/>
      </rPr>
      <t xml:space="preserve"> моделируемое</t>
    </r>
    <r>
      <rPr>
        <b/>
        <sz val="9"/>
        <rFont val="Arial Cyr"/>
        <family val="2"/>
        <charset val="204"/>
      </rPr>
      <t xml:space="preserve"> </t>
    </r>
    <r>
      <rPr>
        <sz val="8"/>
        <rFont val="Arial Cyr"/>
        <charset val="204"/>
      </rPr>
      <t xml:space="preserve">текстурное покрытие </t>
    </r>
    <r>
      <rPr>
        <b/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>для фасадных и интерьерных работ ("грубая шуба")</t>
    </r>
  </si>
  <si>
    <r>
      <t xml:space="preserve">Грунт Астар укрывающий
</t>
    </r>
    <r>
      <rPr>
        <sz val="8"/>
        <rFont val="Arial Cyr"/>
        <charset val="204"/>
      </rPr>
      <t xml:space="preserve">универсальный для внутренних и наружных работ
</t>
    </r>
    <r>
      <rPr>
        <b/>
        <sz val="9"/>
        <rFont val="Arial Cyr"/>
        <charset val="204"/>
      </rPr>
      <t>В1*</t>
    </r>
    <r>
      <rPr>
        <sz val="8"/>
        <rFont val="Arial Cyr"/>
        <charset val="204"/>
      </rPr>
      <t xml:space="preserve"> - белый под колеровку;
</t>
    </r>
    <r>
      <rPr>
        <b/>
        <sz val="9"/>
        <rFont val="Arial Cyr"/>
        <charset val="204"/>
      </rPr>
      <t xml:space="preserve">В2 </t>
    </r>
    <r>
      <rPr>
        <sz val="8"/>
        <rFont val="Arial Cyr"/>
        <charset val="204"/>
      </rPr>
      <t xml:space="preserve"> - под светлые цвета мраморных штукатурок</t>
    </r>
  </si>
  <si>
    <r>
      <t xml:space="preserve">Грунт Астар КВАРЦЕВЫЙ
</t>
    </r>
    <r>
      <rPr>
        <sz val="8"/>
        <rFont val="Arial Cyr"/>
        <charset val="204"/>
      </rPr>
      <t xml:space="preserve">укрывающий грунт с кварцевым наполнителем для внутренних и наружных работ
</t>
    </r>
    <r>
      <rPr>
        <b/>
        <sz val="9"/>
        <rFont val="Arial Cyr"/>
        <charset val="204"/>
      </rPr>
      <t>В1*</t>
    </r>
    <r>
      <rPr>
        <sz val="8"/>
        <rFont val="Arial Cyr"/>
        <charset val="204"/>
      </rPr>
      <t xml:space="preserve"> - белый под колеровку;
</t>
    </r>
    <r>
      <rPr>
        <b/>
        <sz val="9"/>
        <rFont val="Arial Cyr"/>
        <charset val="204"/>
      </rPr>
      <t>В2</t>
    </r>
    <r>
      <rPr>
        <sz val="8"/>
        <rFont val="Arial Cyr"/>
        <charset val="204"/>
      </rPr>
      <t xml:space="preserve"> - под светлые цвета мраморных штукатурок</t>
    </r>
  </si>
  <si>
    <r>
      <t>GOLD Mineral (Голд Минерал)</t>
    </r>
    <r>
      <rPr>
        <sz val="9"/>
        <rFont val="Arial Cyr"/>
        <family val="2"/>
        <charset val="204"/>
      </rPr>
      <t xml:space="preserve">
</t>
    </r>
    <r>
      <rPr>
        <sz val="8"/>
        <rFont val="Arial Cyr"/>
        <charset val="204"/>
      </rPr>
      <t xml:space="preserve">с использованием перламутровой мраморной крошки
</t>
    </r>
    <r>
      <rPr>
        <b/>
        <sz val="8"/>
        <color rgb="FFFF0000"/>
        <rFont val="Arial Cyr"/>
        <charset val="204"/>
      </rPr>
      <t>+20% наценка на цвета GN031, GN530</t>
    </r>
  </si>
  <si>
    <t>крупная фрак. (К) 1,0-1,5 мм</t>
  </si>
  <si>
    <t>средняя фрак. (N) 0,5-1,0 мм</t>
  </si>
  <si>
    <r>
      <t xml:space="preserve">База А
</t>
    </r>
    <r>
      <rPr>
        <sz val="8"/>
        <rFont val="Arial Cyr"/>
        <family val="2"/>
        <charset val="204"/>
      </rPr>
      <t>колеруется в светлые и пастельные тона</t>
    </r>
  </si>
  <si>
    <r>
      <t xml:space="preserve">База С
</t>
    </r>
    <r>
      <rPr>
        <sz val="8"/>
        <rFont val="Arial Cyr"/>
        <family val="2"/>
        <charset val="204"/>
      </rPr>
      <t>под колеровку в насыщенные тона</t>
    </r>
  </si>
  <si>
    <r>
      <rPr>
        <b/>
        <sz val="11"/>
        <rFont val="Arial Cyr"/>
        <charset val="204"/>
      </rPr>
      <t>PLASTIK EXTRA (Пластик Экстра)</t>
    </r>
    <r>
      <rPr>
        <sz val="9"/>
        <rFont val="Arial Cyr"/>
        <charset val="204"/>
      </rPr>
      <t xml:space="preserve">
краска на акриловой основе для интерьеров</t>
    </r>
  </si>
  <si>
    <r>
      <rPr>
        <b/>
        <sz val="11"/>
        <rFont val="Arial Cyr"/>
        <charset val="204"/>
      </rPr>
      <t>PLASTIK PROFI (Пластик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на акриловой основе для интерьеров</t>
    </r>
  </si>
  <si>
    <r>
      <rPr>
        <b/>
        <sz val="11"/>
        <rFont val="Arial Cyr"/>
        <charset val="204"/>
      </rPr>
      <t>TAVAN (ТАВАН)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 xml:space="preserve">Краска для потолка </t>
    </r>
  </si>
  <si>
    <r>
      <rPr>
        <b/>
        <sz val="11"/>
        <rFont val="Arial Cyr"/>
        <charset val="204"/>
      </rPr>
      <t>SATEN (САТЕН)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Сатен для интерьеров</t>
    </r>
  </si>
  <si>
    <r>
      <rPr>
        <b/>
        <sz val="11"/>
        <rFont val="Arial Cyr"/>
        <charset val="204"/>
      </rPr>
      <t>SILIKON EXTRA (Силикон Экстра)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 xml:space="preserve">краска на акриловой основе с силиконовой добавкой 
для фасадов 
</t>
    </r>
  </si>
  <si>
    <r>
      <rPr>
        <b/>
        <sz val="11"/>
        <rFont val="Arial Cyr"/>
        <charset val="204"/>
      </rPr>
      <t>SILIKON PROFI (Силикон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 - на акриловой основе с силиконовой  добавкой 
для фасадов</t>
    </r>
  </si>
  <si>
    <r>
      <rPr>
        <b/>
        <sz val="11"/>
        <rFont val="Arial Cyr"/>
        <charset val="204"/>
      </rPr>
      <t xml:space="preserve">ELASTOMERIK (ЭЛАСТОМЕРИК) </t>
    </r>
    <r>
      <rPr>
        <sz val="9"/>
        <rFont val="Arial Cyr"/>
        <charset val="204"/>
      </rPr>
      <t xml:space="preserve">
Покрытие наносится в 1 слой</t>
    </r>
  </si>
  <si>
    <r>
      <rPr>
        <b/>
        <sz val="11"/>
        <rFont val="Arial Cyr"/>
        <charset val="204"/>
      </rPr>
      <t>AKRYLIK EXTRA (Акрилик Экстра)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для фасадов</t>
    </r>
    <r>
      <rPr>
        <b/>
        <sz val="8"/>
        <rFont val="Arial Cyr"/>
        <charset val="204"/>
      </rPr>
      <t/>
    </r>
  </si>
  <si>
    <r>
      <rPr>
        <b/>
        <sz val="11"/>
        <rFont val="Arial Cyr"/>
        <charset val="204"/>
      </rPr>
      <t>AKRYLIK PROFI (Акрилик Профи)</t>
    </r>
    <r>
      <rPr>
        <b/>
        <sz val="8"/>
        <rFont val="Arial Cyr"/>
        <charset val="204"/>
      </rPr>
      <t xml:space="preserve">
</t>
    </r>
    <r>
      <rPr>
        <sz val="9"/>
        <rFont val="Arial Cyr"/>
        <charset val="204"/>
      </rPr>
      <t>краска для фасадов и интерьеров</t>
    </r>
  </si>
  <si>
    <t>фракция 0,5-1,0 мм</t>
  </si>
  <si>
    <r>
      <t xml:space="preserve">ОПТИМА Роллерная штукатурка  
(аналог ROLLERDECO)
</t>
    </r>
    <r>
      <rPr>
        <sz val="8"/>
        <rFont val="Arial"/>
        <family val="2"/>
        <charset val="204"/>
      </rPr>
      <t>мелкорельефная шуба</t>
    </r>
  </si>
  <si>
    <t>Декоративное покрытие на воднэмульсионной основе с добавлением  мелкого мраморного наполнителя</t>
  </si>
  <si>
    <t>Деккоративное покрытие на акриловой эмульсионной основе с добавлением крупного наполнителя до 2 мм</t>
  </si>
  <si>
    <t>2,5-3,0 кг</t>
  </si>
  <si>
    <t>Декоративное покрытие на водоэмульсионной основе для заполнения сколов и трещин, выравнивания стен и потолков внутри помещений, а так же создания декоративного эффекта «шуба»</t>
  </si>
  <si>
    <t>0,7-1,1 кг</t>
  </si>
  <si>
    <t>Фактурный материал для получения декоративного рельефного покрытия</t>
  </si>
  <si>
    <t>0,5 – 1,3 кг</t>
  </si>
  <si>
    <r>
      <t xml:space="preserve">SANDECO
</t>
    </r>
    <r>
      <rPr>
        <sz val="8"/>
        <rFont val="Arial"/>
        <family val="2"/>
        <charset val="204"/>
      </rPr>
      <t>фактурная краска с эффектом песка</t>
    </r>
  </si>
  <si>
    <r>
      <t xml:space="preserve">Грунт укрывающий 
</t>
    </r>
    <r>
      <rPr>
        <sz val="8"/>
        <rFont val="Arial"/>
        <family val="2"/>
      </rPr>
      <t xml:space="preserve">с кварцевым наполнителем 
           </t>
    </r>
    <r>
      <rPr>
        <b/>
        <sz val="9"/>
        <rFont val="Arial"/>
        <family val="2"/>
        <charset val="204"/>
      </rPr>
      <t>В1*</t>
    </r>
    <r>
      <rPr>
        <sz val="8"/>
        <rFont val="Arial"/>
        <family val="2"/>
      </rPr>
      <t xml:space="preserve"> - под колеровку;
           </t>
    </r>
    <r>
      <rPr>
        <b/>
        <sz val="9"/>
        <rFont val="Arial"/>
        <family val="2"/>
        <charset val="204"/>
      </rPr>
      <t xml:space="preserve">В2  </t>
    </r>
    <r>
      <rPr>
        <sz val="8"/>
        <rFont val="Arial"/>
        <family val="2"/>
      </rPr>
      <t>- под светлые цвета мраморных штукатурок</t>
    </r>
  </si>
  <si>
    <t>Матовая краска на акриловой сополимерной основе
для фасадных работ 
Прозрачная база для колеровки в насыщенные тона</t>
  </si>
  <si>
    <t>Матовая краска на акриловой сополимерной основе
для интерьерных работ
Прозрачная база для колеровки в насыщенные тона</t>
  </si>
  <si>
    <r>
      <t xml:space="preserve">Фактурная краска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>мелкорельефная шуба  
для внутренних работ</t>
    </r>
  </si>
  <si>
    <r>
      <t xml:space="preserve">ОПТИМА "КОРОЕД 2 мм"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 xml:space="preserve">текстурное покрытие 
с эффектом "мокрая стена", "короед"
для фасадных и интерьерных работ </t>
    </r>
  </si>
  <si>
    <r>
      <t>ЖИДКИЕ ОБОИ Bayramix "K</t>
    </r>
    <r>
      <rPr>
        <b/>
        <sz val="11"/>
        <rFont val="Calibri"/>
        <family val="2"/>
        <charset val="204"/>
      </rPr>
      <t>Ó</t>
    </r>
    <r>
      <rPr>
        <b/>
        <sz val="11"/>
        <rFont val="Times New Roman"/>
        <family val="1"/>
      </rPr>
      <t xml:space="preserve">ZA"                                  
</t>
    </r>
    <r>
      <rPr>
        <sz val="9"/>
        <rFont val="Arial"/>
        <family val="2"/>
        <charset val="204"/>
      </rPr>
      <t xml:space="preserve">(шелковая штукатурка)
</t>
    </r>
    <r>
      <rPr>
        <b/>
        <sz val="9"/>
        <rFont val="Arial"/>
        <family val="2"/>
        <charset val="204"/>
      </rPr>
      <t xml:space="preserve">
</t>
    </r>
    <r>
      <rPr>
        <sz val="9"/>
        <color rgb="FFFF0000"/>
        <rFont val="Arial"/>
        <family val="2"/>
        <charset val="204"/>
      </rPr>
      <t>Блёстки в комплект 
не входят и поставляются отдельно!</t>
    </r>
  </si>
  <si>
    <r>
      <t xml:space="preserve">Блестки 
</t>
    </r>
    <r>
      <rPr>
        <sz val="11"/>
        <rFont val="Times New Roman"/>
        <family val="1"/>
        <charset val="204"/>
      </rPr>
      <t>Золото Точки и Люрекс, 
Серебро Точки и Люрекс</t>
    </r>
  </si>
  <si>
    <r>
      <rPr>
        <b/>
        <sz val="11"/>
        <rFont val="Arial Cyr"/>
        <charset val="204"/>
      </rPr>
      <t>LUCETEZZA (ЛУЧЕТЕЦЦА)  
база ORO LC-800, BRONZO LC-190, ALUMINIO LC-700, RAME LC-160</t>
    </r>
    <r>
      <rPr>
        <b/>
        <sz val="9"/>
        <rFont val="Arial Cyr"/>
        <family val="2"/>
        <charset val="204"/>
      </rPr>
      <t xml:space="preserve">
</t>
    </r>
    <r>
      <rPr>
        <sz val="9"/>
        <rFont val="Arial Cyr"/>
        <family val="2"/>
        <charset val="204"/>
      </rPr>
      <t>Декоративное покрытие с перламутровым эффектом и добавлением кварцевых гранул</t>
    </r>
  </si>
  <si>
    <t>SILVER</t>
  </si>
  <si>
    <t>ANTICI серебро, золото, блэк</t>
  </si>
  <si>
    <t>* Возможна производственная колеровка от 220 кг - цена зависит от цвета и его насыщенности</t>
  </si>
  <si>
    <t>На индивидуальные заказы - наценка 10%</t>
  </si>
  <si>
    <t>Возможна фабричная колеровка фактурных покрытий от 220 кг</t>
  </si>
  <si>
    <r>
      <t xml:space="preserve">ОПТИМА "ШАГРЕНЬ" </t>
    </r>
    <r>
      <rPr>
        <b/>
        <sz val="8"/>
        <color rgb="FFFF0000"/>
        <rFont val="Arial"/>
        <family val="2"/>
        <charset val="204"/>
      </rPr>
      <t>НОВИНКА</t>
    </r>
    <r>
      <rPr>
        <b/>
        <sz val="8"/>
        <rFont val="Arial"/>
        <family val="2"/>
      </rPr>
      <t xml:space="preserve">
</t>
    </r>
    <r>
      <rPr>
        <sz val="8"/>
        <rFont val="Arial"/>
        <family val="2"/>
        <charset val="204"/>
      </rPr>
      <t xml:space="preserve">Шпатлёвка декоративно-отделочная  
для внутренних работ
</t>
    </r>
    <r>
      <rPr>
        <b/>
        <sz val="8"/>
        <color rgb="FFFF0000"/>
        <rFont val="Arial"/>
        <family val="2"/>
        <charset val="204"/>
      </rPr>
      <t>(минимальный закза 1,3 тонн)</t>
    </r>
  </si>
  <si>
    <r>
      <rPr>
        <b/>
        <sz val="11"/>
        <rFont val="Arial"/>
        <family val="2"/>
      </rPr>
      <t xml:space="preserve">ПРАЙС-ЛИСТ   </t>
    </r>
    <r>
      <rPr>
        <b/>
        <sz val="16"/>
        <rFont val="Arial Cyr"/>
        <charset val="204"/>
      </rPr>
      <t xml:space="preserve">
</t>
    </r>
    <r>
      <rPr>
        <b/>
        <sz val="16"/>
        <rFont val="Times New Roman"/>
        <family val="1"/>
      </rPr>
      <t>ТМ OLSTA</t>
    </r>
  </si>
  <si>
    <r>
      <t xml:space="preserve">LUCENTE (ЛУЧЕНТЕ) </t>
    </r>
    <r>
      <rPr>
        <b/>
        <sz val="11"/>
        <color rgb="FFFF0000"/>
        <rFont val="Arial Cyr"/>
        <charset val="204"/>
      </rPr>
      <t xml:space="preserve">- NEW!!! </t>
    </r>
    <r>
      <rPr>
        <b/>
        <sz val="11"/>
        <rFont val="Arial Cyr"/>
        <charset val="204"/>
      </rPr>
      <t xml:space="preserve">
</t>
    </r>
    <r>
      <rPr>
        <sz val="10"/>
        <rFont val="Arial Cyr"/>
        <charset val="204"/>
      </rPr>
      <t>Наполнители в виде глиттеров и блёсток для придания дополнительного декоративного эффекта</t>
    </r>
  </si>
  <si>
    <t>ДВР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</si>
</sst>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#,##0&quot;р.&quot;;[Red]\-#,##0&quot;р.&quot;"/>
    <numFmt numFmtId="42" formatCode="_-* #,##0&quot;р.&quot;_-;\-* #,##0&quot;р.&quot;_-;_-* &quot;-&quot;&quot;р.&quot;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_р_._-;\-* #,##0.0_р_._-;_-* &quot;-&quot;??_р_._-;_-@_-"/>
    <numFmt numFmtId="165" formatCode="0.0"/>
    <numFmt numFmtId="166" formatCode="#,##0&quot;р.&quot;"/>
    <numFmt numFmtId="167" formatCode="#,##0.0&quot;р.&quot;"/>
    <numFmt numFmtId="168" formatCode="_-* #,##0.0&quot;р.&quot;_-;\-* #,##0.0&quot;р.&quot;_-;_-* &quot;-&quot;?&quot;р.&quot;_-;_-@_-"/>
    <numFmt numFmtId="169" formatCode="_-* #,##0.0&quot;р.&quot;_-;\-* #,##0.0&quot;р.&quot;_-;_-* &quot;-&quot;??&quot;р.&quot;_-;_-@_-"/>
    <numFmt numFmtId="170" formatCode="_-* #,##0&quot;р.&quot;_-;\-* #,##0&quot;р.&quot;_-;_-* &quot;-&quot;??&quot;р.&quot;_-;_-@_-"/>
    <numFmt numFmtId="172" formatCode="#,##0.00&quot;р.&quot;"/>
    <numFmt numFmtId="173" formatCode="#,##0.0_ ;\-#,##0.0\ "/>
    <numFmt numFmtId="174" formatCode="_([$€]* #,##0.00_);_([$€]* \(#,##0.00\);_([$€]* &quot;-&quot;??_);_(@_)"/>
    <numFmt numFmtId="175" formatCode="#,##0\ &quot;Pts&quot;;[Red]\-#,##0\ &quot;Pts&quot;"/>
    <numFmt numFmtId="176" formatCode="General_)"/>
    <numFmt numFmtId="177" formatCode="#,##0\ &quot;DM&quot;;[Red]\-#,##0\ &quot;DM&quot;"/>
    <numFmt numFmtId="178" formatCode="_-* #,##0\ &quot;DM&quot;_-;\-* #,##0\ &quot;DM&quot;_-;_-* &quot;-&quot;\ &quot;DM&quot;_-;_-@_-"/>
    <numFmt numFmtId="179" formatCode="#,##0&quot; DM&quot;;[Red]\-#,##0&quot; DM&quot;"/>
    <numFmt numFmtId="180" formatCode="_-* #,##0&quot;?.&quot;_-;\-* #,##0&quot;?.&quot;_-;_-* &quot;-&quot;&quot;?.&quot;_-;_-@_-"/>
    <numFmt numFmtId="181" formatCode="_-* #,##0&quot;ð.&quot;_-;\-* #,##0&quot;ð.&quot;_-;_-* &quot;-&quot;&quot;ð.&quot;_-;_-@_-"/>
    <numFmt numFmtId="182" formatCode="_-* #,##0.00\ &quot;DM&quot;_-;\-* #,##0.00\ &quot;DM&quot;_-;_-* &quot;-&quot;??\ &quot;DM&quot;_-;_-@_-"/>
    <numFmt numFmtId="183" formatCode="#,##0.00&quot; DM&quot;;[Red]\-#,##0.00&quot; DM&quot;"/>
    <numFmt numFmtId="184" formatCode="#,##0.00\ &quot;DM&quot;;[Red]\-#,##0.00\ &quot;DM&quot;"/>
    <numFmt numFmtId="185" formatCode="_-* #,##0.00&quot;?.&quot;_-;\-* #,##0.00&quot;?.&quot;_-;_-* &quot;-&quot;??&quot;?.&quot;_-;_-@_-"/>
    <numFmt numFmtId="186" formatCode="_-* #,##0.00&quot;ð.&quot;_-;\-* #,##0.00&quot;ð.&quot;_-;_-* &quot;-&quot;??&quot;ð.&quot;_-;_-@_-"/>
    <numFmt numFmtId="187" formatCode="_-* #,##0\ _р_._-;\-* #,##0\ _р_._-;_-* &quot;-&quot;\ _р_._-;_-@_-"/>
    <numFmt numFmtId="188" formatCode="_-* #,##0.00\ _р_._-;\-* #,##0.00\ _р_._-;_-* &quot;-&quot;??\ _р_._-;_-@_-"/>
    <numFmt numFmtId="189" formatCode="#,##0&quot;р.&quot;;[Red]#,##0&quot;р.&quot;"/>
  </numFmts>
  <fonts count="12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u/>
      <sz val="10"/>
      <color indexed="36"/>
      <name val="Arial Cyr"/>
      <charset val="204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 Cyr"/>
      <charset val="204"/>
    </font>
    <font>
      <sz val="7"/>
      <name val="Arial"/>
      <family val="2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10"/>
      <name val="Arial Cyr"/>
      <charset val="204"/>
    </font>
    <font>
      <sz val="11"/>
      <name val="Arial Cyr"/>
      <charset val="204"/>
    </font>
    <font>
      <sz val="9"/>
      <name val="Arial Cyr"/>
      <family val="2"/>
      <charset val="204"/>
    </font>
    <font>
      <b/>
      <sz val="11"/>
      <name val="Times New Roman"/>
      <family val="1"/>
    </font>
    <font>
      <sz val="14"/>
      <name val="Arial"/>
      <family val="2"/>
    </font>
    <font>
      <b/>
      <sz val="10"/>
      <name val="Arial Cyr"/>
      <charset val="204"/>
    </font>
    <font>
      <b/>
      <sz val="11"/>
      <name val="Arial Cyr"/>
      <charset val="204"/>
    </font>
    <font>
      <b/>
      <sz val="16"/>
      <name val="Times New Roman"/>
      <family val="1"/>
    </font>
    <font>
      <b/>
      <sz val="8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0"/>
      <color indexed="62"/>
      <name val="Arial CYR"/>
      <charset val="204"/>
    </font>
    <font>
      <sz val="10"/>
      <name val="Arial Cyr"/>
      <charset val="204"/>
    </font>
    <font>
      <sz val="11"/>
      <name val="Arial"/>
      <family val="2"/>
    </font>
    <font>
      <b/>
      <sz val="11"/>
      <color indexed="9"/>
      <name val="Arial Cyr"/>
      <charset val="204"/>
    </font>
    <font>
      <b/>
      <sz val="10"/>
      <color indexed="9"/>
      <name val="Arial Cyr"/>
      <charset val="204"/>
    </font>
    <font>
      <sz val="11"/>
      <name val="Times New Roman"/>
      <family val="1"/>
    </font>
    <font>
      <b/>
      <sz val="10"/>
      <name val="Pragmatica"/>
      <charset val="204"/>
    </font>
    <font>
      <sz val="8"/>
      <name val="Helv"/>
    </font>
    <font>
      <sz val="10"/>
      <name val="MS Sans Serif"/>
      <family val="2"/>
      <charset val="204"/>
    </font>
    <font>
      <sz val="10"/>
      <color indexed="8"/>
      <name val="MS Sans Serif"/>
      <family val="2"/>
      <charset val="204"/>
    </font>
    <font>
      <sz val="8"/>
      <name val="NTHelvetica/Cyrillic"/>
      <charset val="204"/>
    </font>
    <font>
      <sz val="10"/>
      <name val="Helv"/>
    </font>
    <font>
      <b/>
      <sz val="8"/>
      <name val="TypeTimes"/>
      <charset val="204"/>
    </font>
    <font>
      <sz val="10"/>
      <name val="NewtonCTT"/>
      <charset val="204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4"/>
      <color indexed="60"/>
      <name val="Arial Cyr"/>
      <charset val="204"/>
    </font>
    <font>
      <b/>
      <sz val="14"/>
      <color indexed="60"/>
      <name val="Arial"/>
      <family val="2"/>
    </font>
    <font>
      <b/>
      <sz val="14"/>
      <color indexed="60"/>
      <name val="Times New Roman"/>
      <family val="1"/>
    </font>
    <font>
      <sz val="10"/>
      <color indexed="60"/>
      <name val="Verdana"/>
      <family val="2"/>
    </font>
    <font>
      <sz val="11"/>
      <color indexed="8"/>
      <name val="Calibri"/>
      <family val="2"/>
    </font>
    <font>
      <b/>
      <sz val="9"/>
      <color indexed="9"/>
      <name val="Arial"/>
      <family val="2"/>
    </font>
    <font>
      <sz val="10"/>
      <color indexed="9"/>
      <name val="Arial CYR"/>
      <charset val="204"/>
    </font>
    <font>
      <sz val="10"/>
      <color indexed="60"/>
      <name val="Arial"/>
      <family val="2"/>
    </font>
    <font>
      <b/>
      <sz val="12"/>
      <color indexed="60"/>
      <name val="Arial Cyr"/>
      <charset val="204"/>
    </font>
    <font>
      <sz val="10"/>
      <color indexed="60"/>
      <name val="Arial Cyr"/>
      <charset val="204"/>
    </font>
    <font>
      <b/>
      <sz val="10"/>
      <color indexed="60"/>
      <name val="Verdana"/>
      <family val="2"/>
    </font>
    <font>
      <b/>
      <sz val="10"/>
      <color indexed="60"/>
      <name val="Arial Cyr"/>
      <charset val="204"/>
    </font>
    <font>
      <b/>
      <sz val="10"/>
      <color indexed="60"/>
      <name val="Arial"/>
      <family val="2"/>
    </font>
    <font>
      <sz val="10"/>
      <color indexed="60"/>
      <name val="Verdana"/>
      <family val="2"/>
    </font>
    <font>
      <b/>
      <sz val="12"/>
      <color indexed="9"/>
      <name val="Arial"/>
      <family val="2"/>
    </font>
    <font>
      <b/>
      <sz val="12"/>
      <color indexed="9"/>
      <name val="Arial Cyr"/>
      <charset val="204"/>
    </font>
    <font>
      <b/>
      <sz val="14"/>
      <color indexed="60"/>
      <name val="Arial Cyr"/>
      <charset val="204"/>
    </font>
    <font>
      <b/>
      <sz val="16"/>
      <color indexed="9"/>
      <name val="Arial Cyr"/>
      <charset val="204"/>
    </font>
    <font>
      <sz val="12"/>
      <color indexed="9"/>
      <name val="Arial Cyr"/>
      <charset val="204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9"/>
      <color indexed="6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sz val="11"/>
      <name val="Calibri"/>
      <family val="2"/>
    </font>
    <font>
      <sz val="10"/>
      <name val="Arial"/>
      <family val="2"/>
    </font>
    <font>
      <sz val="9"/>
      <name val="Arial Cyr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1"/>
      <name val="Arial Cyr"/>
      <family val="2"/>
      <charset val="204"/>
    </font>
    <font>
      <sz val="8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10"/>
      <color theme="10"/>
      <name val="Arial"/>
      <family val="2"/>
    </font>
    <font>
      <u/>
      <sz val="8.5"/>
      <color theme="10"/>
      <name val="Arial Cyr"/>
      <charset val="204"/>
    </font>
    <font>
      <b/>
      <sz val="8"/>
      <color rgb="FFFF0000"/>
      <name val="Arial Cyr"/>
      <charset val="204"/>
    </font>
    <font>
      <b/>
      <sz val="11"/>
      <color theme="0"/>
      <name val="Arial Cyr"/>
      <charset val="204"/>
    </font>
    <font>
      <sz val="10"/>
      <color rgb="FFFF0000"/>
      <name val="Arial Cyr"/>
      <charset val="204"/>
    </font>
    <font>
      <sz val="11"/>
      <color rgb="FFFF0000"/>
      <name val="Arial Cyr"/>
      <charset val="204"/>
    </font>
    <font>
      <sz val="10"/>
      <color rgb="FFC00000"/>
      <name val="Arial Cyr"/>
      <charset val="204"/>
    </font>
    <font>
      <b/>
      <sz val="10"/>
      <color rgb="FFC00000"/>
      <name val="Arial Cyr"/>
      <charset val="204"/>
    </font>
    <font>
      <sz val="8"/>
      <color rgb="FFFF0000"/>
      <name val="Arial Cyr"/>
      <family val="2"/>
      <charset val="204"/>
    </font>
    <font>
      <b/>
      <sz val="10"/>
      <color rgb="FFFF0000"/>
      <name val="Arial"/>
      <family val="2"/>
      <charset val="204"/>
    </font>
    <font>
      <b/>
      <sz val="9"/>
      <color indexed="8"/>
      <name val="Arial"/>
      <family val="2"/>
    </font>
    <font>
      <b/>
      <sz val="11"/>
      <color rgb="FFFF0000"/>
      <name val="Arial Cyr"/>
      <charset val="204"/>
    </font>
    <font>
      <b/>
      <sz val="9"/>
      <name val="Arial"/>
      <family val="2"/>
      <charset val="204"/>
    </font>
    <font>
      <b/>
      <u/>
      <sz val="8"/>
      <name val="Arial Cyr"/>
      <charset val="204"/>
    </font>
    <font>
      <b/>
      <sz val="9"/>
      <color rgb="FFFF0000"/>
      <name val="Arial Cyr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7"/>
      <color rgb="FF0070C0"/>
      <name val="Arial"/>
      <family val="2"/>
      <charset val="204"/>
    </font>
    <font>
      <b/>
      <u/>
      <sz val="7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2"/>
      </patternFill>
    </fill>
    <fill>
      <patternFill patternType="solid">
        <fgColor indexed="17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359">
    <xf numFmtId="0" fontId="0" fillId="0" borderId="0"/>
    <xf numFmtId="0" fontId="38" fillId="0" borderId="0"/>
    <xf numFmtId="0" fontId="39" fillId="2" borderId="1" applyNumberFormat="0" applyFont="0" applyBorder="0" applyAlignment="0" applyProtection="0">
      <protection hidden="1"/>
    </xf>
    <xf numFmtId="0" fontId="12" fillId="3" borderId="2">
      <alignment horizontal="centerContinuous"/>
    </xf>
    <xf numFmtId="0" fontId="12" fillId="4" borderId="2">
      <alignment horizontal="centerContinuous"/>
    </xf>
    <xf numFmtId="0" fontId="12" fillId="5" borderId="2">
      <alignment horizontal="centerContinuous"/>
    </xf>
    <xf numFmtId="174" fontId="21" fillId="0" borderId="0" applyFont="0" applyFill="0" applyBorder="0" applyAlignment="0" applyProtection="0"/>
    <xf numFmtId="0" fontId="12" fillId="6" borderId="2">
      <alignment horizontal="centerContinuous"/>
    </xf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0" fontId="12" fillId="0" borderId="0"/>
    <xf numFmtId="9" fontId="41" fillId="0" borderId="0" applyFont="0" applyFill="0" applyProtection="0"/>
    <xf numFmtId="0" fontId="12" fillId="7" borderId="2">
      <alignment horizontal="centerContinuous"/>
    </xf>
    <xf numFmtId="0" fontId="12" fillId="0" borderId="0"/>
    <xf numFmtId="176" fontId="42" fillId="0" borderId="3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41" fillId="0" borderId="0" applyFont="0" applyFill="0" applyProtection="0"/>
    <xf numFmtId="179" fontId="41" fillId="0" borderId="0" applyFont="0" applyFill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41" fillId="0" borderId="0" applyFont="0" applyFill="0" applyProtection="0"/>
    <xf numFmtId="179" fontId="41" fillId="0" borderId="0" applyFont="0" applyFill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1" fillId="0" borderId="0" applyFont="0" applyFill="0" applyProtection="0"/>
    <xf numFmtId="183" fontId="41" fillId="0" borderId="0" applyFont="0" applyFill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4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3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41" fillId="0" borderId="0" applyFont="0" applyFill="0" applyProtection="0"/>
    <xf numFmtId="183" fontId="41" fillId="0" borderId="0" applyFont="0" applyFill="0" applyProtection="0"/>
    <xf numFmtId="0" fontId="12" fillId="8" borderId="2">
      <alignment horizontal="centerContinuous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4" fillId="0" borderId="0">
      <alignment horizontal="centerContinuous"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12" fillId="0" borderId="0"/>
    <xf numFmtId="0" fontId="15" fillId="0" borderId="0">
      <alignment horizontal="left"/>
    </xf>
    <xf numFmtId="0" fontId="87" fillId="0" borderId="0"/>
    <xf numFmtId="0" fontId="12" fillId="0" borderId="0"/>
    <xf numFmtId="0" fontId="72" fillId="0" borderId="0"/>
    <xf numFmtId="0" fontId="75" fillId="0" borderId="0"/>
    <xf numFmtId="0" fontId="78" fillId="0" borderId="0"/>
    <xf numFmtId="0" fontId="21" fillId="0" borderId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3" fillId="0" borderId="0"/>
    <xf numFmtId="187" fontId="21" fillId="0" borderId="0" applyFont="0" applyFill="0" applyBorder="0" applyAlignment="0" applyProtection="0"/>
    <xf numFmtId="3" fontId="45" fillId="0" borderId="3" applyFont="0" applyFill="0" applyBorder="0" applyAlignment="0" applyProtection="0">
      <alignment horizontal="center" vertical="center"/>
      <protection locked="0"/>
    </xf>
    <xf numFmtId="188" fontId="21" fillId="0" borderId="0" applyFont="0" applyFill="0" applyBorder="0" applyAlignment="0" applyProtection="0"/>
    <xf numFmtId="0" fontId="39" fillId="0" borderId="3">
      <alignment horizontal="centerContinuous" vertical="center" wrapText="1"/>
    </xf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73" fillId="0" borderId="0">
      <alignment vertical="center"/>
    </xf>
    <xf numFmtId="43" fontId="7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</cellStyleXfs>
  <cellXfs count="669">
    <xf numFmtId="0" fontId="0" fillId="0" borderId="0" xfId="0"/>
    <xf numFmtId="0" fontId="6" fillId="0" borderId="0" xfId="0" applyFont="1"/>
    <xf numFmtId="44" fontId="6" fillId="0" borderId="0" xfId="292" applyFont="1"/>
    <xf numFmtId="44" fontId="0" fillId="0" borderId="0" xfId="292" applyFont="1"/>
    <xf numFmtId="0" fontId="12" fillId="0" borderId="0" xfId="0" applyFont="1"/>
    <xf numFmtId="0" fontId="12" fillId="0" borderId="0" xfId="0" applyFont="1" applyFill="1"/>
    <xf numFmtId="0" fontId="9" fillId="9" borderId="0" xfId="0" applyFont="1" applyFill="1" applyBorder="1" applyAlignment="1">
      <alignment vertical="center" wrapText="1"/>
    </xf>
    <xf numFmtId="44" fontId="6" fillId="0" borderId="0" xfId="292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left"/>
    </xf>
    <xf numFmtId="0" fontId="17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3" xfId="0" applyFont="1" applyBorder="1" applyAlignment="1">
      <alignment horizontal="center" wrapText="1"/>
    </xf>
    <xf numFmtId="3" fontId="6" fillId="0" borderId="0" xfId="0" applyNumberFormat="1" applyFont="1"/>
    <xf numFmtId="3" fontId="0" fillId="0" borderId="0" xfId="0" applyNumberFormat="1"/>
    <xf numFmtId="0" fontId="8" fillId="0" borderId="0" xfId="0" applyFont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2" fillId="0" borderId="0" xfId="0" applyFont="1" applyFill="1" applyAlignment="1">
      <alignment horizontal="left"/>
    </xf>
    <xf numFmtId="0" fontId="22" fillId="0" borderId="0" xfId="0" applyFont="1"/>
    <xf numFmtId="0" fontId="9" fillId="9" borderId="2" xfId="0" applyFont="1" applyFill="1" applyBorder="1" applyAlignment="1">
      <alignment vertical="center" wrapText="1"/>
    </xf>
    <xf numFmtId="0" fontId="15" fillId="0" borderId="3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Alignment="1">
      <alignment horizontal="center"/>
    </xf>
    <xf numFmtId="167" fontId="12" fillId="0" borderId="0" xfId="292" applyNumberFormat="1" applyFont="1" applyFill="1" applyAlignment="1">
      <alignment horizontal="right"/>
    </xf>
    <xf numFmtId="44" fontId="12" fillId="0" borderId="0" xfId="292" applyFont="1" applyFill="1"/>
    <xf numFmtId="0" fontId="12" fillId="0" borderId="0" xfId="0" applyNumberFormat="1" applyFont="1" applyFill="1"/>
    <xf numFmtId="44" fontId="21" fillId="0" borderId="0" xfId="292" applyFont="1" applyBorder="1"/>
    <xf numFmtId="44" fontId="21" fillId="0" borderId="0" xfId="292" applyFont="1"/>
    <xf numFmtId="0" fontId="30" fillId="0" borderId="0" xfId="0" applyFont="1" applyFill="1" applyBorder="1" applyAlignment="1">
      <alignment vertical="center" wrapText="1"/>
    </xf>
    <xf numFmtId="166" fontId="26" fillId="0" borderId="0" xfId="292" applyNumberFormat="1" applyFont="1" applyAlignment="1">
      <alignment horizontal="right"/>
    </xf>
    <xf numFmtId="42" fontId="8" fillId="0" borderId="3" xfId="0" applyNumberFormat="1" applyFont="1" applyBorder="1" applyAlignment="1">
      <alignment horizontal="center" vertical="center"/>
    </xf>
    <xf numFmtId="166" fontId="14" fillId="0" borderId="0" xfId="292" applyNumberFormat="1" applyFont="1" applyFill="1" applyAlignment="1">
      <alignment horizontal="right"/>
    </xf>
    <xf numFmtId="0" fontId="29" fillId="9" borderId="3" xfId="0" applyFont="1" applyFill="1" applyBorder="1" applyAlignment="1">
      <alignment horizontal="center" vertical="center" wrapText="1"/>
    </xf>
    <xf numFmtId="49" fontId="32" fillId="0" borderId="0" xfId="304" applyNumberFormat="1" applyFont="1" applyAlignment="1">
      <alignment horizontal="right"/>
    </xf>
    <xf numFmtId="0" fontId="15" fillId="9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/>
    <xf numFmtId="0" fontId="0" fillId="0" borderId="2" xfId="0" applyBorder="1" applyAlignment="1"/>
    <xf numFmtId="0" fontId="2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5" fillId="0" borderId="0" xfId="315" applyNumberFormat="1" applyFont="1" applyFill="1" applyBorder="1" applyAlignment="1">
      <alignment horizontal="center" vertical="center"/>
    </xf>
    <xf numFmtId="166" fontId="14" fillId="0" borderId="0" xfId="292" applyNumberFormat="1" applyFont="1" applyFill="1" applyBorder="1" applyAlignment="1">
      <alignment horizontal="right" vertical="center"/>
    </xf>
    <xf numFmtId="169" fontId="6" fillId="0" borderId="0" xfId="292" applyNumberFormat="1" applyFont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 wrapText="1"/>
    </xf>
    <xf numFmtId="164" fontId="8" fillId="0" borderId="0" xfId="315" applyNumberFormat="1" applyFont="1" applyFill="1" applyBorder="1" applyAlignment="1">
      <alignment horizontal="center" vertical="center"/>
    </xf>
    <xf numFmtId="166" fontId="26" fillId="0" borderId="0" xfId="292" applyNumberFormat="1" applyFont="1" applyFill="1" applyBorder="1" applyAlignment="1">
      <alignment horizontal="right" vertical="center"/>
    </xf>
    <xf numFmtId="169" fontId="8" fillId="0" borderId="0" xfId="292" applyNumberFormat="1" applyFont="1" applyBorder="1" applyAlignment="1">
      <alignment horizontal="center" vertical="center"/>
    </xf>
    <xf numFmtId="169" fontId="8" fillId="0" borderId="0" xfId="315" applyNumberFormat="1" applyFont="1" applyFill="1" applyBorder="1" applyAlignment="1">
      <alignment horizontal="center" vertical="center"/>
    </xf>
    <xf numFmtId="169" fontId="8" fillId="0" borderId="0" xfId="292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0" fillId="0" borderId="3" xfId="0" applyBorder="1" applyAlignment="1">
      <alignment horizontal="center"/>
    </xf>
    <xf numFmtId="0" fontId="31" fillId="11" borderId="4" xfId="0" applyFont="1" applyFill="1" applyBorder="1" applyAlignment="1">
      <alignment horizontal="centerContinuous" vertical="center"/>
    </xf>
    <xf numFmtId="0" fontId="22" fillId="11" borderId="5" xfId="0" applyFont="1" applyFill="1" applyBorder="1" applyAlignment="1">
      <alignment horizontal="centerContinuous" vertical="center"/>
    </xf>
    <xf numFmtId="0" fontId="22" fillId="11" borderId="6" xfId="0" applyFont="1" applyFill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34" fillId="0" borderId="0" xfId="0" applyFont="1"/>
    <xf numFmtId="0" fontId="35" fillId="12" borderId="4" xfId="0" applyFont="1" applyFill="1" applyBorder="1" applyAlignment="1">
      <alignment horizontal="centerContinuous" vertical="center"/>
    </xf>
    <xf numFmtId="0" fontId="35" fillId="12" borderId="6" xfId="0" applyFont="1" applyFill="1" applyBorder="1" applyAlignment="1">
      <alignment horizontal="centerContinuous" vertical="center"/>
    </xf>
    <xf numFmtId="0" fontId="54" fillId="0" borderId="2" xfId="0" applyFont="1" applyFill="1" applyBorder="1" applyAlignment="1">
      <alignment vertical="center" wrapText="1"/>
    </xf>
    <xf numFmtId="0" fontId="37" fillId="9" borderId="3" xfId="0" applyFont="1" applyFill="1" applyBorder="1" applyAlignment="1">
      <alignment horizontal="center"/>
    </xf>
    <xf numFmtId="49" fontId="37" fillId="9" borderId="3" xfId="0" applyNumberFormat="1" applyFont="1" applyFill="1" applyBorder="1" applyAlignment="1">
      <alignment horizontal="center"/>
    </xf>
    <xf numFmtId="0" fontId="30" fillId="0" borderId="2" xfId="0" applyFont="1" applyFill="1" applyBorder="1" applyAlignment="1">
      <alignment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25" fillId="9" borderId="0" xfId="0" applyFont="1" applyFill="1" applyAlignment="1">
      <alignment vertical="center" wrapText="1"/>
    </xf>
    <xf numFmtId="44" fontId="17" fillId="9" borderId="3" xfId="293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27" fillId="10" borderId="3" xfId="0" applyFont="1" applyFill="1" applyBorder="1" applyAlignment="1">
      <alignment horizontal="center" vertical="center"/>
    </xf>
    <xf numFmtId="0" fontId="27" fillId="10" borderId="3" xfId="0" applyFont="1" applyFill="1" applyBorder="1" applyAlignment="1">
      <alignment horizontal="centerContinuous" vertical="center"/>
    </xf>
    <xf numFmtId="0" fontId="8" fillId="0" borderId="3" xfId="0" applyFont="1" applyBorder="1" applyAlignment="1">
      <alignment vertical="center" wrapText="1"/>
    </xf>
    <xf numFmtId="0" fontId="12" fillId="0" borderId="3" xfId="0" applyFont="1" applyBorder="1"/>
    <xf numFmtId="165" fontId="29" fillId="0" borderId="7" xfId="0" applyNumberFormat="1" applyFont="1" applyFill="1" applyBorder="1" applyAlignment="1">
      <alignment horizontal="center" vertical="center" wrapText="1"/>
    </xf>
    <xf numFmtId="0" fontId="0" fillId="0" borderId="3" xfId="0" applyBorder="1"/>
    <xf numFmtId="166" fontId="37" fillId="9" borderId="3" xfId="0" applyNumberFormat="1" applyFont="1" applyFill="1" applyBorder="1" applyAlignment="1"/>
    <xf numFmtId="0" fontId="16" fillId="13" borderId="4" xfId="0" applyFont="1" applyFill="1" applyBorder="1" applyAlignment="1">
      <alignment vertical="center" wrapText="1"/>
    </xf>
    <xf numFmtId="0" fontId="24" fillId="13" borderId="7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Continuous" vertical="center"/>
    </xf>
    <xf numFmtId="44" fontId="12" fillId="0" borderId="0" xfId="293" applyFont="1" applyFill="1"/>
    <xf numFmtId="44" fontId="8" fillId="0" borderId="0" xfId="293" applyFont="1"/>
    <xf numFmtId="166" fontId="26" fillId="0" borderId="0" xfId="293" applyNumberFormat="1" applyFont="1" applyAlignment="1">
      <alignment horizontal="right"/>
    </xf>
    <xf numFmtId="0" fontId="47" fillId="0" borderId="0" xfId="0" applyFont="1" applyBorder="1" applyAlignment="1">
      <alignment horizontal="left" vertical="top" wrapText="1" indent="1"/>
    </xf>
    <xf numFmtId="0" fontId="47" fillId="0" borderId="0" xfId="0" applyFont="1" applyAlignment="1">
      <alignment horizontal="center" vertical="top" wrapText="1"/>
    </xf>
    <xf numFmtId="0" fontId="48" fillId="0" borderId="0" xfId="0" applyFont="1" applyBorder="1" applyAlignment="1">
      <alignment vertical="top" wrapText="1"/>
    </xf>
    <xf numFmtId="0" fontId="0" fillId="0" borderId="0" xfId="0" applyAlignment="1">
      <alignment vertical="top" wrapText="1" indent="1"/>
    </xf>
    <xf numFmtId="0" fontId="0" fillId="0" borderId="0" xfId="0" applyBorder="1" applyAlignment="1">
      <alignment vertical="top" wrapText="1" indent="1"/>
    </xf>
    <xf numFmtId="0" fontId="46" fillId="0" borderId="0" xfId="0" applyFont="1" applyBorder="1" applyAlignment="1">
      <alignment horizontal="left" vertical="top" wrapText="1" indent="1"/>
    </xf>
    <xf numFmtId="0" fontId="0" fillId="0" borderId="0" xfId="0" applyBorder="1"/>
    <xf numFmtId="0" fontId="47" fillId="0" borderId="0" xfId="0" applyFont="1" applyAlignment="1">
      <alignment horizontal="left" vertical="top" wrapText="1" indent="1"/>
    </xf>
    <xf numFmtId="0" fontId="12" fillId="0" borderId="3" xfId="0" applyFont="1" applyFill="1" applyBorder="1"/>
    <xf numFmtId="9" fontId="15" fillId="0" borderId="0" xfId="306" applyFont="1" applyFill="1" applyBorder="1" applyAlignment="1">
      <alignment horizontal="center" vertical="center"/>
    </xf>
    <xf numFmtId="0" fontId="56" fillId="0" borderId="0" xfId="0" applyFont="1"/>
    <xf numFmtId="0" fontId="57" fillId="9" borderId="0" xfId="0" applyFont="1" applyFill="1" applyBorder="1" applyAlignment="1">
      <alignment vertical="center" wrapText="1"/>
    </xf>
    <xf numFmtId="0" fontId="56" fillId="0" borderId="0" xfId="0" applyFont="1" applyFill="1" applyAlignment="1">
      <alignment horizontal="right"/>
    </xf>
    <xf numFmtId="0" fontId="58" fillId="0" borderId="0" xfId="0" applyFont="1" applyAlignment="1"/>
    <xf numFmtId="0" fontId="58" fillId="0" borderId="0" xfId="0" applyFont="1" applyAlignment="1">
      <alignment horizontal="right"/>
    </xf>
    <xf numFmtId="0" fontId="58" fillId="0" borderId="0" xfId="0" applyFont="1" applyBorder="1" applyAlignment="1"/>
    <xf numFmtId="0" fontId="57" fillId="9" borderId="2" xfId="0" applyFont="1" applyFill="1" applyBorder="1" applyAlignment="1">
      <alignment vertical="center" wrapText="1"/>
    </xf>
    <xf numFmtId="0" fontId="59" fillId="0" borderId="3" xfId="0" applyFont="1" applyBorder="1" applyAlignment="1">
      <alignment horizontal="center" vertical="center" wrapText="1"/>
    </xf>
    <xf numFmtId="189" fontId="60" fillId="0" borderId="3" xfId="293" applyNumberFormat="1" applyFont="1" applyBorder="1" applyAlignment="1">
      <alignment horizontal="center" vertical="center" wrapText="1"/>
    </xf>
    <xf numFmtId="189" fontId="61" fillId="0" borderId="3" xfId="0" applyNumberFormat="1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58" fillId="0" borderId="0" xfId="0" applyFont="1"/>
    <xf numFmtId="166" fontId="60" fillId="0" borderId="0" xfId="293" applyNumberFormat="1" applyFont="1" applyAlignment="1">
      <alignment horizontal="right"/>
    </xf>
    <xf numFmtId="0" fontId="62" fillId="0" borderId="0" xfId="0" applyFont="1" applyBorder="1" applyAlignment="1">
      <alignment vertical="top"/>
    </xf>
    <xf numFmtId="0" fontId="62" fillId="0" borderId="0" xfId="0" applyFont="1" applyBorder="1" applyAlignment="1">
      <alignment horizontal="left" vertical="top" wrapText="1" indent="1"/>
    </xf>
    <xf numFmtId="0" fontId="62" fillId="0" borderId="0" xfId="0" applyFont="1" applyAlignment="1">
      <alignment horizontal="center" vertical="top" wrapText="1"/>
    </xf>
    <xf numFmtId="0" fontId="63" fillId="14" borderId="3" xfId="0" applyFont="1" applyFill="1" applyBorder="1" applyAlignment="1">
      <alignment horizontal="center" vertical="center" wrapText="1"/>
    </xf>
    <xf numFmtId="44" fontId="64" fillId="14" borderId="3" xfId="293" applyFont="1" applyFill="1" applyBorder="1" applyAlignment="1">
      <alignment horizontal="center" vertical="center" wrapText="1"/>
    </xf>
    <xf numFmtId="0" fontId="63" fillId="14" borderId="3" xfId="0" applyFont="1" applyFill="1" applyBorder="1" applyAlignment="1">
      <alignment vertical="center" wrapText="1"/>
    </xf>
    <xf numFmtId="0" fontId="64" fillId="14" borderId="3" xfId="0" applyFont="1" applyFill="1" applyBorder="1" applyAlignment="1">
      <alignment vertical="center" wrapText="1"/>
    </xf>
    <xf numFmtId="0" fontId="64" fillId="14" borderId="3" xfId="0" applyFont="1" applyFill="1" applyBorder="1" applyAlignment="1">
      <alignment horizontal="center" vertical="center" wrapText="1"/>
    </xf>
    <xf numFmtId="0" fontId="58" fillId="0" borderId="5" xfId="0" applyFont="1" applyBorder="1" applyAlignment="1">
      <alignment vertical="center"/>
    </xf>
    <xf numFmtId="0" fontId="58" fillId="0" borderId="5" xfId="0" applyNumberFormat="1" applyFont="1" applyBorder="1" applyAlignment="1">
      <alignment vertical="center" wrapText="1"/>
    </xf>
    <xf numFmtId="0" fontId="59" fillId="0" borderId="3" xfId="0" applyFont="1" applyBorder="1" applyAlignment="1">
      <alignment horizontal="left" vertical="center" wrapText="1"/>
    </xf>
    <xf numFmtId="0" fontId="59" fillId="0" borderId="3" xfId="0" applyNumberFormat="1" applyFont="1" applyBorder="1" applyAlignment="1">
      <alignment horizontal="left" vertical="center" wrapText="1"/>
    </xf>
    <xf numFmtId="189" fontId="61" fillId="0" borderId="4" xfId="0" applyNumberFormat="1" applyFont="1" applyBorder="1" applyAlignment="1">
      <alignment vertical="center" wrapText="1"/>
    </xf>
    <xf numFmtId="0" fontId="64" fillId="14" borderId="4" xfId="0" applyFont="1" applyFill="1" applyBorder="1" applyAlignment="1">
      <alignment vertical="center" wrapText="1"/>
    </xf>
    <xf numFmtId="0" fontId="53" fillId="0" borderId="3" xfId="0" applyFont="1" applyBorder="1"/>
    <xf numFmtId="6" fontId="70" fillId="0" borderId="3" xfId="0" applyNumberFormat="1" applyFont="1" applyBorder="1" applyAlignment="1">
      <alignment horizontal="center"/>
    </xf>
    <xf numFmtId="0" fontId="53" fillId="0" borderId="3" xfId="0" applyFont="1" applyBorder="1" applyAlignment="1">
      <alignment horizontal="left"/>
    </xf>
    <xf numFmtId="0" fontId="88" fillId="0" borderId="0" xfId="288" applyAlignment="1" applyProtection="1">
      <alignment horizontal="right"/>
    </xf>
    <xf numFmtId="0" fontId="92" fillId="16" borderId="4" xfId="0" applyFont="1" applyFill="1" applyBorder="1" applyAlignment="1">
      <alignment horizontal="centerContinuous" vertical="center"/>
    </xf>
    <xf numFmtId="0" fontId="0" fillId="0" borderId="0" xfId="0" applyAlignment="1">
      <alignment horizontal="center" vertical="center" wrapText="1"/>
    </xf>
    <xf numFmtId="165" fontId="0" fillId="0" borderId="3" xfId="0" applyNumberFormat="1" applyFont="1" applyFill="1" applyBorder="1"/>
    <xf numFmtId="0" fontId="92" fillId="16" borderId="5" xfId="0" applyFont="1" applyFill="1" applyBorder="1" applyAlignment="1">
      <alignment horizontal="centerContinuous" vertical="center"/>
    </xf>
    <xf numFmtId="0" fontId="19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42" fontId="8" fillId="0" borderId="0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  <xf numFmtId="168" fontId="8" fillId="0" borderId="0" xfId="0" applyNumberFormat="1" applyFont="1" applyBorder="1" applyAlignment="1">
      <alignment horizontal="center" vertical="center"/>
    </xf>
    <xf numFmtId="166" fontId="14" fillId="0" borderId="0" xfId="293" applyNumberFormat="1" applyFont="1" applyFill="1" applyAlignment="1">
      <alignment horizontal="right"/>
    </xf>
    <xf numFmtId="167" fontId="12" fillId="0" borderId="0" xfId="293" applyNumberFormat="1" applyFont="1" applyFill="1" applyAlignment="1">
      <alignment horizontal="right"/>
    </xf>
    <xf numFmtId="44" fontId="21" fillId="0" borderId="0" xfId="293" applyFont="1"/>
    <xf numFmtId="44" fontId="6" fillId="0" borderId="0" xfId="293" applyFont="1" applyBorder="1" applyAlignment="1">
      <alignment horizontal="center" vertical="center"/>
    </xf>
    <xf numFmtId="0" fontId="71" fillId="0" borderId="0" xfId="0" applyFont="1" applyAlignment="1">
      <alignment horizontal="right"/>
    </xf>
    <xf numFmtId="0" fontId="72" fillId="0" borderId="0" xfId="301" applyAlignment="1">
      <alignment horizontal="left" vertical="center"/>
    </xf>
    <xf numFmtId="0" fontId="72" fillId="0" borderId="0" xfId="301"/>
    <xf numFmtId="0" fontId="72" fillId="0" borderId="0" xfId="301" applyAlignment="1">
      <alignment horizontal="left" vertical="center" wrapText="1"/>
    </xf>
    <xf numFmtId="0" fontId="72" fillId="0" borderId="0" xfId="301" applyAlignment="1">
      <alignment horizontal="center" vertical="center" wrapText="1"/>
    </xf>
    <xf numFmtId="0" fontId="15" fillId="0" borderId="0" xfId="301" applyFont="1" applyAlignment="1">
      <alignment horizontal="right"/>
    </xf>
    <xf numFmtId="0" fontId="8" fillId="0" borderId="0" xfId="301" applyFont="1" applyAlignment="1">
      <alignment horizontal="right"/>
    </xf>
    <xf numFmtId="0" fontId="89" fillId="0" borderId="0" xfId="289" applyAlignment="1" applyProtection="1">
      <alignment horizontal="right"/>
    </xf>
    <xf numFmtId="172" fontId="89" fillId="0" borderId="0" xfId="289" applyNumberFormat="1" applyAlignment="1" applyProtection="1">
      <alignment horizontal="right" vertical="center"/>
    </xf>
    <xf numFmtId="0" fontId="31" fillId="9" borderId="0" xfId="0" applyFont="1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/>
    </xf>
    <xf numFmtId="0" fontId="22" fillId="15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0" fontId="0" fillId="0" borderId="3" xfId="0" applyFont="1" applyBorder="1" applyAlignment="1">
      <alignment vertical="center" wrapText="1"/>
    </xf>
    <xf numFmtId="0" fontId="27" fillId="16" borderId="4" xfId="0" applyFont="1" applyFill="1" applyBorder="1" applyAlignment="1">
      <alignment horizontal="centerContinuous" vertical="center"/>
    </xf>
    <xf numFmtId="0" fontId="27" fillId="16" borderId="5" xfId="0" applyFont="1" applyFill="1" applyBorder="1" applyAlignment="1">
      <alignment horizontal="centerContinuous" vertical="center"/>
    </xf>
    <xf numFmtId="2" fontId="0" fillId="0" borderId="3" xfId="0" applyNumberFormat="1" applyFont="1" applyFill="1" applyBorder="1"/>
    <xf numFmtId="167" fontId="0" fillId="0" borderId="0" xfId="0" applyNumberFormat="1"/>
    <xf numFmtId="0" fontId="0" fillId="0" borderId="0" xfId="0" applyAlignment="1">
      <alignment wrapText="1"/>
    </xf>
    <xf numFmtId="0" fontId="74" fillId="0" borderId="0" xfId="0" applyFont="1"/>
    <xf numFmtId="167" fontId="26" fillId="0" borderId="6" xfId="0" applyNumberFormat="1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167" fontId="0" fillId="0" borderId="11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vertical="center" wrapText="1"/>
    </xf>
    <xf numFmtId="167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17" borderId="14" xfId="0" applyFill="1" applyBorder="1" applyAlignment="1">
      <alignment horizontal="center" vertical="center" wrapText="1"/>
    </xf>
    <xf numFmtId="167" fontId="0" fillId="17" borderId="15" xfId="0" applyNumberFormat="1" applyFill="1" applyBorder="1" applyAlignment="1">
      <alignment horizontal="center" vertical="center" wrapText="1"/>
    </xf>
    <xf numFmtId="167" fontId="95" fillId="17" borderId="16" xfId="0" applyNumberFormat="1" applyFont="1" applyFill="1" applyBorder="1" applyAlignment="1">
      <alignment horizontal="center" vertical="center" wrapText="1"/>
    </xf>
    <xf numFmtId="0" fontId="95" fillId="17" borderId="17" xfId="0" applyFont="1" applyFill="1" applyBorder="1" applyAlignment="1">
      <alignment horizontal="center" vertical="center" wrapText="1"/>
    </xf>
    <xf numFmtId="0" fontId="95" fillId="17" borderId="17" xfId="0" applyFont="1" applyFill="1" applyBorder="1" applyAlignment="1">
      <alignment wrapText="1"/>
    </xf>
    <xf numFmtId="0" fontId="26" fillId="0" borderId="3" xfId="0" applyFont="1" applyBorder="1" applyAlignment="1">
      <alignment horizontal="left" vertical="center" wrapText="1"/>
    </xf>
    <xf numFmtId="167" fontId="0" fillId="0" borderId="12" xfId="0" applyNumberFormat="1" applyFont="1" applyBorder="1" applyAlignment="1">
      <alignment horizontal="center" vertical="center" wrapText="1"/>
    </xf>
    <xf numFmtId="167" fontId="0" fillId="17" borderId="18" xfId="0" applyNumberFormat="1" applyFill="1" applyBorder="1" applyAlignment="1">
      <alignment horizontal="center" vertical="center" wrapText="1"/>
    </xf>
    <xf numFmtId="167" fontId="96" fillId="17" borderId="17" xfId="0" applyNumberFormat="1" applyFont="1" applyFill="1" applyBorder="1" applyAlignment="1">
      <alignment horizontal="center" vertical="center" wrapText="1"/>
    </xf>
    <xf numFmtId="0" fontId="96" fillId="17" borderId="17" xfId="0" applyFont="1" applyFill="1" applyBorder="1" applyAlignment="1">
      <alignment horizontal="center" vertical="center" wrapText="1"/>
    </xf>
    <xf numFmtId="0" fontId="96" fillId="17" borderId="17" xfId="0" applyFont="1" applyFill="1" applyBorder="1" applyAlignment="1">
      <alignment wrapText="1"/>
    </xf>
    <xf numFmtId="0" fontId="92" fillId="16" borderId="1" xfId="0" applyFont="1" applyFill="1" applyBorder="1" applyAlignment="1">
      <alignment horizontal="centerContinuous" vertical="center"/>
    </xf>
    <xf numFmtId="0" fontId="92" fillId="16" borderId="19" xfId="0" applyFont="1" applyFill="1" applyBorder="1" applyAlignment="1">
      <alignment horizontal="centerContinuous" vertical="center"/>
    </xf>
    <xf numFmtId="0" fontId="0" fillId="0" borderId="20" xfId="0" applyBorder="1" applyAlignment="1">
      <alignment horizontal="center" vertical="center" wrapText="1"/>
    </xf>
    <xf numFmtId="167" fontId="0" fillId="0" borderId="21" xfId="0" applyNumberFormat="1" applyBorder="1" applyAlignment="1">
      <alignment horizontal="center" vertical="center" wrapText="1"/>
    </xf>
    <xf numFmtId="0" fontId="0" fillId="17" borderId="22" xfId="0" applyFill="1" applyBorder="1"/>
    <xf numFmtId="0" fontId="0" fillId="17" borderId="23" xfId="0" applyFill="1" applyBorder="1"/>
    <xf numFmtId="167" fontId="0" fillId="17" borderId="17" xfId="0" applyNumberFormat="1" applyFill="1" applyBorder="1" applyAlignment="1">
      <alignment horizontal="center" vertical="center" wrapText="1"/>
    </xf>
    <xf numFmtId="0" fontId="0" fillId="17" borderId="17" xfId="0" applyFill="1" applyBorder="1" applyAlignment="1">
      <alignment horizontal="center" vertical="center" wrapText="1"/>
    </xf>
    <xf numFmtId="0" fontId="92" fillId="16" borderId="7" xfId="0" applyFont="1" applyFill="1" applyBorder="1" applyAlignment="1">
      <alignment horizontal="centerContinuous" vertical="center"/>
    </xf>
    <xf numFmtId="0" fontId="92" fillId="16" borderId="24" xfId="0" applyFont="1" applyFill="1" applyBorder="1" applyAlignment="1">
      <alignment horizontal="centerContinuous" vertical="center"/>
    </xf>
    <xf numFmtId="0" fontId="0" fillId="0" borderId="25" xfId="0" applyBorder="1" applyAlignment="1">
      <alignment horizontal="center" vertical="center" wrapText="1"/>
    </xf>
    <xf numFmtId="0" fontId="0" fillId="0" borderId="25" xfId="0" applyBorder="1" applyAlignment="1">
      <alignment horizontal="left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17" borderId="27" xfId="0" applyFill="1" applyBorder="1" applyAlignment="1">
      <alignment horizontal="center" vertical="center" wrapText="1"/>
    </xf>
    <xf numFmtId="167" fontId="0" fillId="17" borderId="28" xfId="0" applyNumberFormat="1" applyFill="1" applyBorder="1" applyAlignment="1">
      <alignment horizontal="center" vertical="center" wrapText="1"/>
    </xf>
    <xf numFmtId="167" fontId="0" fillId="17" borderId="0" xfId="0" applyNumberForma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 vertical="center" wrapText="1"/>
    </xf>
    <xf numFmtId="167" fontId="0" fillId="0" borderId="25" xfId="0" applyNumberFormat="1" applyBorder="1" applyAlignment="1">
      <alignment horizontal="center" vertical="center"/>
    </xf>
    <xf numFmtId="0" fontId="26" fillId="0" borderId="3" xfId="0" applyFont="1" applyFill="1" applyBorder="1" applyAlignment="1">
      <alignment horizontal="left" vertical="center" wrapText="1"/>
    </xf>
    <xf numFmtId="0" fontId="0" fillId="17" borderId="27" xfId="0" applyFill="1" applyBorder="1"/>
    <xf numFmtId="0" fontId="0" fillId="17" borderId="29" xfId="0" applyFill="1" applyBorder="1" applyAlignment="1"/>
    <xf numFmtId="0" fontId="0" fillId="17" borderId="29" xfId="0" applyFill="1" applyBorder="1"/>
    <xf numFmtId="0" fontId="0" fillId="17" borderId="29" xfId="0" applyFill="1" applyBorder="1" applyAlignment="1">
      <alignment wrapText="1"/>
    </xf>
    <xf numFmtId="0" fontId="96" fillId="17" borderId="30" xfId="0" applyFont="1" applyFill="1" applyBorder="1" applyAlignment="1">
      <alignment horizontal="left" vertical="center" wrapText="1"/>
    </xf>
    <xf numFmtId="0" fontId="92" fillId="16" borderId="3" xfId="0" applyFont="1" applyFill="1" applyBorder="1" applyAlignment="1">
      <alignment horizontal="centerContinuous" vertical="center"/>
    </xf>
    <xf numFmtId="0" fontId="0" fillId="18" borderId="3" xfId="0" applyFill="1" applyBorder="1" applyAlignment="1">
      <alignment horizontal="center" vertical="center" wrapText="1"/>
    </xf>
    <xf numFmtId="0" fontId="0" fillId="18" borderId="3" xfId="0" applyFont="1" applyFill="1" applyBorder="1" applyAlignment="1">
      <alignment horizontal="center" vertical="center" wrapText="1"/>
    </xf>
    <xf numFmtId="0" fontId="88" fillId="0" borderId="0" xfId="288" applyAlignment="1" applyProtection="1"/>
    <xf numFmtId="0" fontId="68" fillId="19" borderId="3" xfId="0" applyFont="1" applyFill="1" applyBorder="1"/>
    <xf numFmtId="0" fontId="17" fillId="19" borderId="3" xfId="0" applyFont="1" applyFill="1" applyBorder="1" applyAlignment="1">
      <alignment horizontal="center" vertical="center" wrapText="1"/>
    </xf>
    <xf numFmtId="44" fontId="17" fillId="19" borderId="3" xfId="293" applyFont="1" applyFill="1" applyBorder="1" applyAlignment="1">
      <alignment horizontal="center" vertical="center" wrapText="1"/>
    </xf>
    <xf numFmtId="0" fontId="69" fillId="19" borderId="7" xfId="0" applyFont="1" applyFill="1" applyBorder="1" applyAlignment="1"/>
    <xf numFmtId="0" fontId="69" fillId="19" borderId="1" xfId="0" applyFont="1" applyFill="1" applyBorder="1" applyAlignment="1"/>
    <xf numFmtId="0" fontId="69" fillId="19" borderId="8" xfId="0" applyFont="1" applyFill="1" applyBorder="1" applyAlignment="1"/>
    <xf numFmtId="0" fontId="69" fillId="19" borderId="3" xfId="0" applyFont="1" applyFill="1" applyBorder="1"/>
    <xf numFmtId="0" fontId="75" fillId="0" borderId="0" xfId="302"/>
    <xf numFmtId="0" fontId="75" fillId="0" borderId="0" xfId="302" applyAlignment="1">
      <alignment horizontal="center" vertical="center" wrapText="1"/>
    </xf>
    <xf numFmtId="0" fontId="75" fillId="0" borderId="0" xfId="302" applyAlignment="1">
      <alignment horizontal="left" vertical="center" wrapText="1"/>
    </xf>
    <xf numFmtId="0" fontId="75" fillId="0" borderId="0" xfId="302" applyAlignment="1">
      <alignment horizontal="left" vertical="center"/>
    </xf>
    <xf numFmtId="0" fontId="78" fillId="0" borderId="0" xfId="303"/>
    <xf numFmtId="0" fontId="78" fillId="0" borderId="0" xfId="303" applyAlignment="1">
      <alignment horizontal="center" vertical="center" wrapText="1"/>
    </xf>
    <xf numFmtId="0" fontId="78" fillId="0" borderId="0" xfId="303" applyAlignment="1">
      <alignment horizontal="left" vertical="center" wrapText="1"/>
    </xf>
    <xf numFmtId="0" fontId="78" fillId="0" borderId="0" xfId="303" applyAlignment="1">
      <alignment horizontal="left" vertical="center"/>
    </xf>
    <xf numFmtId="0" fontId="79" fillId="0" borderId="3" xfId="303" applyFont="1" applyBorder="1" applyAlignment="1">
      <alignment horizontal="left" vertical="center" wrapText="1"/>
    </xf>
    <xf numFmtId="0" fontId="79" fillId="0" borderId="3" xfId="303" applyFont="1" applyBorder="1" applyAlignment="1">
      <alignment horizontal="left" vertical="center"/>
    </xf>
    <xf numFmtId="0" fontId="79" fillId="0" borderId="3" xfId="303" applyFont="1" applyFill="1" applyBorder="1" applyAlignment="1">
      <alignment horizontal="left" vertical="center"/>
    </xf>
    <xf numFmtId="0" fontId="78" fillId="0" borderId="3" xfId="303" applyFont="1" applyBorder="1" applyAlignment="1">
      <alignment horizontal="left" vertical="center" wrapText="1"/>
    </xf>
    <xf numFmtId="0" fontId="78" fillId="0" borderId="3" xfId="303" applyFont="1" applyBorder="1" applyAlignment="1">
      <alignment horizontal="left" vertical="center"/>
    </xf>
    <xf numFmtId="0" fontId="78" fillId="0" borderId="3" xfId="303" applyBorder="1" applyAlignment="1">
      <alignment horizontal="left" vertical="center"/>
    </xf>
    <xf numFmtId="0" fontId="78" fillId="0" borderId="3" xfId="303" applyBorder="1" applyAlignment="1">
      <alignment horizontal="left" vertical="center" wrapText="1"/>
    </xf>
    <xf numFmtId="0" fontId="78" fillId="0" borderId="3" xfId="303" applyFill="1" applyBorder="1" applyAlignment="1">
      <alignment horizontal="left" vertical="center"/>
    </xf>
    <xf numFmtId="0" fontId="80" fillId="9" borderId="31" xfId="303" applyFont="1" applyFill="1" applyBorder="1" applyAlignment="1">
      <alignment horizontal="left" vertical="center"/>
    </xf>
    <xf numFmtId="0" fontId="80" fillId="9" borderId="32" xfId="303" applyFont="1" applyFill="1" applyBorder="1" applyAlignment="1">
      <alignment horizontal="left" vertical="center"/>
    </xf>
    <xf numFmtId="0" fontId="97" fillId="0" borderId="3" xfId="0" applyFont="1" applyBorder="1" applyAlignment="1">
      <alignment horizontal="center" vertical="center"/>
    </xf>
    <xf numFmtId="165" fontId="0" fillId="0" borderId="0" xfId="0" applyNumberFormat="1"/>
    <xf numFmtId="172" fontId="0" fillId="0" borderId="0" xfId="0" applyNumberFormat="1"/>
    <xf numFmtId="0" fontId="96" fillId="17" borderId="22" xfId="0" applyFont="1" applyFill="1" applyBorder="1" applyAlignment="1">
      <alignment vertical="center" wrapText="1"/>
    </xf>
    <xf numFmtId="0" fontId="0" fillId="0" borderId="9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3" xfId="0" applyBorder="1" applyAlignment="1">
      <alignment horizontal="center" vertical="center" wrapText="1"/>
    </xf>
    <xf numFmtId="167" fontId="0" fillId="0" borderId="33" xfId="0" applyNumberForma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167" fontId="0" fillId="17" borderId="23" xfId="0" applyNumberFormat="1" applyFill="1" applyBorder="1" applyAlignment="1">
      <alignment horizontal="center" vertical="center" wrapText="1"/>
    </xf>
    <xf numFmtId="0" fontId="8" fillId="21" borderId="0" xfId="0" applyFont="1" applyFill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42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168" fontId="8" fillId="0" borderId="3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0" fontId="83" fillId="0" borderId="3" xfId="0" applyFont="1" applyBorder="1" applyAlignment="1">
      <alignment horizontal="center" vertical="center"/>
    </xf>
    <xf numFmtId="42" fontId="83" fillId="0" borderId="3" xfId="0" applyNumberFormat="1" applyFont="1" applyBorder="1" applyAlignment="1">
      <alignment horizontal="center" vertical="center"/>
    </xf>
    <xf numFmtId="165" fontId="83" fillId="0" borderId="3" xfId="0" applyNumberFormat="1" applyFont="1" applyBorder="1" applyAlignment="1">
      <alignment horizontal="center" vertical="center"/>
    </xf>
    <xf numFmtId="168" fontId="83" fillId="0" borderId="3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vertical="center" wrapText="1"/>
    </xf>
    <xf numFmtId="0" fontId="83" fillId="0" borderId="3" xfId="0" applyFont="1" applyFill="1" applyBorder="1" applyAlignment="1">
      <alignment horizontal="center" vertical="center"/>
    </xf>
    <xf numFmtId="165" fontId="5" fillId="0" borderId="3" xfId="0" applyNumberFormat="1" applyFont="1" applyFill="1" applyBorder="1"/>
    <xf numFmtId="2" fontId="0" fillId="0" borderId="10" xfId="0" applyNumberForma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3" fillId="0" borderId="3" xfId="0" applyFont="1" applyBorder="1" applyAlignment="1">
      <alignment vertical="center" wrapText="1"/>
    </xf>
    <xf numFmtId="0" fontId="17" fillId="0" borderId="3" xfId="0" applyFont="1" applyFill="1" applyBorder="1" applyAlignment="1">
      <alignment horizontal="center" vertical="center" wrapText="1"/>
    </xf>
    <xf numFmtId="44" fontId="17" fillId="0" borderId="3" xfId="293" applyFont="1" applyFill="1" applyBorder="1" applyAlignment="1">
      <alignment horizontal="center" vertical="center" wrapText="1"/>
    </xf>
    <xf numFmtId="165" fontId="97" fillId="0" borderId="3" xfId="0" applyNumberFormat="1" applyFont="1" applyBorder="1" applyAlignment="1">
      <alignment vertical="center" wrapText="1"/>
    </xf>
    <xf numFmtId="167" fontId="0" fillId="18" borderId="6" xfId="0" applyNumberFormat="1" applyFont="1" applyFill="1" applyBorder="1" applyAlignment="1">
      <alignment horizontal="center" vertical="center" wrapText="1"/>
    </xf>
    <xf numFmtId="167" fontId="26" fillId="0" borderId="3" xfId="0" applyNumberFormat="1" applyFont="1" applyFill="1" applyBorder="1" applyAlignment="1">
      <alignment horizontal="center" vertical="center" wrapText="1"/>
    </xf>
    <xf numFmtId="0" fontId="78" fillId="0" borderId="0" xfId="303" applyBorder="1"/>
    <xf numFmtId="0" fontId="78" fillId="0" borderId="3" xfId="303" applyFont="1" applyFill="1" applyBorder="1" applyAlignment="1">
      <alignment horizontal="left" vertical="center" wrapText="1"/>
    </xf>
    <xf numFmtId="0" fontId="78" fillId="0" borderId="0" xfId="303" applyFill="1"/>
    <xf numFmtId="0" fontId="78" fillId="0" borderId="0" xfId="303" applyFont="1" applyFill="1" applyAlignment="1">
      <alignment horizontal="left"/>
    </xf>
    <xf numFmtId="0" fontId="78" fillId="0" borderId="3" xfId="303" applyFill="1" applyBorder="1" applyAlignment="1">
      <alignment horizontal="left" vertical="center" wrapText="1"/>
    </xf>
    <xf numFmtId="0" fontId="78" fillId="0" borderId="3" xfId="303" applyFont="1" applyFill="1" applyBorder="1" applyAlignment="1">
      <alignment horizontal="left" vertical="center"/>
    </xf>
    <xf numFmtId="0" fontId="78" fillId="0" borderId="0" xfId="303" applyAlignment="1">
      <alignment vertical="center"/>
    </xf>
    <xf numFmtId="0" fontId="81" fillId="20" borderId="3" xfId="303" applyFont="1" applyFill="1" applyBorder="1" applyAlignment="1">
      <alignment vertical="center"/>
    </xf>
    <xf numFmtId="0" fontId="81" fillId="20" borderId="3" xfId="303" applyFont="1" applyFill="1" applyBorder="1" applyAlignment="1">
      <alignment vertical="center" wrapText="1"/>
    </xf>
    <xf numFmtId="0" fontId="15" fillId="0" borderId="8" xfId="0" applyNumberFormat="1" applyFont="1" applyFill="1" applyBorder="1" applyAlignment="1">
      <alignment horizontal="center" vertical="center"/>
    </xf>
    <xf numFmtId="0" fontId="68" fillId="19" borderId="3" xfId="0" applyFont="1" applyFill="1" applyBorder="1" applyAlignment="1">
      <alignment horizontal="center" vertical="center"/>
    </xf>
    <xf numFmtId="0" fontId="99" fillId="19" borderId="3" xfId="0" applyFont="1" applyFill="1" applyBorder="1" applyAlignment="1">
      <alignment horizontal="center" vertical="center"/>
    </xf>
    <xf numFmtId="165" fontId="76" fillId="0" borderId="3" xfId="0" applyNumberFormat="1" applyFont="1" applyBorder="1" applyAlignment="1">
      <alignment horizontal="center" vertical="center"/>
    </xf>
    <xf numFmtId="0" fontId="78" fillId="0" borderId="3" xfId="303" applyFill="1" applyBorder="1" applyAlignment="1">
      <alignment horizontal="center"/>
    </xf>
    <xf numFmtId="0" fontId="81" fillId="20" borderId="4" xfId="303" applyFont="1" applyFill="1" applyBorder="1" applyAlignment="1">
      <alignment vertical="center"/>
    </xf>
    <xf numFmtId="0" fontId="81" fillId="20" borderId="3" xfId="303" applyFont="1" applyFill="1" applyBorder="1" applyAlignment="1">
      <alignment horizontal="center" vertical="center" wrapText="1"/>
    </xf>
    <xf numFmtId="0" fontId="78" fillId="0" borderId="3" xfId="303" applyFill="1" applyBorder="1" applyAlignment="1">
      <alignment horizontal="center" vertical="center"/>
    </xf>
    <xf numFmtId="0" fontId="78" fillId="0" borderId="3" xfId="303" applyFont="1" applyBorder="1" applyAlignment="1">
      <alignment horizontal="center" vertical="center" wrapText="1"/>
    </xf>
    <xf numFmtId="0" fontId="78" fillId="0" borderId="24" xfId="303" applyBorder="1" applyAlignment="1"/>
    <xf numFmtId="0" fontId="78" fillId="0" borderId="3" xfId="303" applyFont="1" applyFill="1" applyBorder="1" applyAlignment="1">
      <alignment horizontal="center" vertical="center" wrapText="1"/>
    </xf>
    <xf numFmtId="0" fontId="78" fillId="0" borderId="4" xfId="303" applyFill="1" applyBorder="1" applyAlignment="1">
      <alignment horizontal="center"/>
    </xf>
    <xf numFmtId="49" fontId="78" fillId="0" borderId="3" xfId="303" applyNumberFormat="1" applyFont="1" applyFill="1" applyBorder="1" applyAlignment="1">
      <alignment horizontal="left" vertical="center"/>
    </xf>
    <xf numFmtId="0" fontId="98" fillId="0" borderId="0" xfId="303" applyFont="1" applyFill="1"/>
    <xf numFmtId="0" fontId="78" fillId="0" borderId="8" xfId="303" applyFont="1" applyFill="1" applyBorder="1" applyAlignment="1">
      <alignment horizontal="left" vertical="center" wrapText="1"/>
    </xf>
    <xf numFmtId="0" fontId="78" fillId="0" borderId="8" xfId="303" applyFont="1" applyFill="1" applyBorder="1" applyAlignment="1">
      <alignment horizontal="center" vertical="center" wrapText="1"/>
    </xf>
    <xf numFmtId="0" fontId="78" fillId="0" borderId="38" xfId="303" applyFill="1" applyBorder="1" applyAlignment="1">
      <alignment horizontal="center"/>
    </xf>
    <xf numFmtId="0" fontId="78" fillId="0" borderId="4" xfId="303" applyBorder="1" applyAlignment="1">
      <alignment horizontal="center"/>
    </xf>
    <xf numFmtId="0" fontId="78" fillId="0" borderId="0" xfId="303" applyBorder="1" applyAlignment="1">
      <alignment horizontal="center"/>
    </xf>
    <xf numFmtId="0" fontId="78" fillId="0" borderId="4" xfId="303" applyBorder="1"/>
    <xf numFmtId="0" fontId="78" fillId="0" borderId="4" xfId="303" applyFill="1" applyBorder="1"/>
    <xf numFmtId="0" fontId="78" fillId="0" borderId="3" xfId="303" applyBorder="1" applyAlignment="1">
      <alignment horizontal="center" vertical="center" wrapText="1"/>
    </xf>
    <xf numFmtId="0" fontId="78" fillId="0" borderId="4" xfId="303" applyBorder="1" applyAlignment="1"/>
    <xf numFmtId="166" fontId="81" fillId="0" borderId="3" xfId="303" applyNumberFormat="1" applyFont="1" applyFill="1" applyBorder="1" applyAlignment="1">
      <alignment horizontal="center" vertical="center"/>
    </xf>
    <xf numFmtId="166" fontId="81" fillId="0" borderId="8" xfId="303" applyNumberFormat="1" applyFont="1" applyFill="1" applyBorder="1" applyAlignment="1">
      <alignment horizontal="center" vertical="center"/>
    </xf>
    <xf numFmtId="172" fontId="81" fillId="0" borderId="3" xfId="303" applyNumberFormat="1" applyFont="1" applyFill="1" applyBorder="1" applyAlignment="1">
      <alignment horizontal="center" vertical="center"/>
    </xf>
    <xf numFmtId="43" fontId="26" fillId="0" borderId="3" xfId="319" applyFont="1" applyFill="1" applyBorder="1" applyAlignment="1">
      <alignment horizontal="center" vertical="center"/>
    </xf>
    <xf numFmtId="0" fontId="0" fillId="0" borderId="0" xfId="0"/>
    <xf numFmtId="0" fontId="0" fillId="17" borderId="3" xfId="0" applyFont="1" applyFill="1" applyBorder="1" applyAlignment="1">
      <alignment horizontal="center" vertical="center"/>
    </xf>
    <xf numFmtId="0" fontId="0" fillId="17" borderId="3" xfId="0" applyFont="1" applyFill="1" applyBorder="1" applyAlignment="1">
      <alignment vertical="center" wrapText="1"/>
    </xf>
    <xf numFmtId="0" fontId="0" fillId="0" borderId="0" xfId="0"/>
    <xf numFmtId="0" fontId="96" fillId="17" borderId="35" xfId="0" applyFont="1" applyFill="1" applyBorder="1" applyAlignment="1">
      <alignment horizontal="left" vertical="center" wrapText="1"/>
    </xf>
    <xf numFmtId="0" fontId="96" fillId="17" borderId="24" xfId="0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0" fillId="17" borderId="23" xfId="0" applyFill="1" applyBorder="1" applyAlignment="1">
      <alignment wrapText="1"/>
    </xf>
    <xf numFmtId="0" fontId="0" fillId="17" borderId="23" xfId="0" applyFill="1" applyBorder="1" applyAlignment="1"/>
    <xf numFmtId="0" fontId="0" fillId="17" borderId="14" xfId="0" applyFill="1" applyBorder="1"/>
    <xf numFmtId="0" fontId="0" fillId="0" borderId="0" xfId="0"/>
    <xf numFmtId="0" fontId="108" fillId="0" borderId="0" xfId="328" applyFont="1" applyAlignment="1">
      <alignment horizontal="left" vertical="center"/>
    </xf>
    <xf numFmtId="0" fontId="108" fillId="0" borderId="0" xfId="328" applyFont="1" applyAlignment="1">
      <alignment wrapText="1"/>
    </xf>
    <xf numFmtId="9" fontId="106" fillId="0" borderId="0" xfId="328" applyNumberFormat="1" applyFont="1" applyAlignment="1">
      <alignment horizontal="left" vertical="center"/>
    </xf>
    <xf numFmtId="0" fontId="108" fillId="0" borderId="0" xfId="328" applyFont="1"/>
    <xf numFmtId="0" fontId="106" fillId="0" borderId="0" xfId="328" applyFont="1" applyAlignment="1">
      <alignment horizontal="left" vertical="center"/>
    </xf>
    <xf numFmtId="0" fontId="107" fillId="0" borderId="0" xfId="328" applyFont="1"/>
    <xf numFmtId="0" fontId="106" fillId="0" borderId="3" xfId="328" applyFont="1" applyBorder="1"/>
    <xf numFmtId="0" fontId="106" fillId="0" borderId="3" xfId="328" applyFont="1" applyBorder="1" applyAlignment="1">
      <alignment horizontal="center" vertical="center" wrapText="1"/>
    </xf>
    <xf numFmtId="0" fontId="106" fillId="0" borderId="3" xfId="328" applyFont="1" applyBorder="1" applyAlignment="1">
      <alignment horizontal="left" vertical="center" wrapText="1"/>
    </xf>
    <xf numFmtId="0" fontId="105" fillId="0" borderId="3" xfId="328" applyFont="1" applyBorder="1" applyAlignment="1">
      <alignment horizontal="center" vertical="center" wrapText="1"/>
    </xf>
    <xf numFmtId="0" fontId="106" fillId="0" borderId="0" xfId="328" applyFont="1" applyAlignment="1">
      <alignment horizontal="center" vertical="center" wrapText="1"/>
    </xf>
    <xf numFmtId="0" fontId="106" fillId="0" borderId="0" xfId="328" applyFont="1" applyAlignment="1">
      <alignment horizontal="left" vertical="center" wrapText="1"/>
    </xf>
    <xf numFmtId="0" fontId="105" fillId="0" borderId="0" xfId="328" applyFont="1" applyAlignment="1">
      <alignment horizontal="center" vertical="center" wrapText="1"/>
    </xf>
    <xf numFmtId="0" fontId="106" fillId="0" borderId="8" xfId="328" applyFont="1" applyBorder="1" applyAlignment="1">
      <alignment horizontal="center" vertical="center" wrapText="1"/>
    </xf>
    <xf numFmtId="0" fontId="106" fillId="0" borderId="1" xfId="328" applyFont="1" applyBorder="1" applyAlignment="1">
      <alignment horizontal="center" vertical="center" wrapText="1"/>
    </xf>
    <xf numFmtId="0" fontId="105" fillId="0" borderId="1" xfId="328" applyFont="1" applyBorder="1" applyAlignment="1">
      <alignment horizontal="center" vertical="center" wrapText="1"/>
    </xf>
    <xf numFmtId="0" fontId="105" fillId="0" borderId="7" xfId="328" applyFont="1" applyBorder="1" applyAlignment="1">
      <alignment horizontal="center" vertical="center" wrapText="1"/>
    </xf>
    <xf numFmtId="0" fontId="106" fillId="0" borderId="47" xfId="328" applyFont="1" applyBorder="1" applyAlignment="1">
      <alignment horizontal="center" vertical="center" wrapText="1"/>
    </xf>
    <xf numFmtId="0" fontId="106" fillId="0" borderId="47" xfId="328" applyFont="1" applyBorder="1" applyAlignment="1">
      <alignment horizontal="left" vertical="center" wrapText="1"/>
    </xf>
    <xf numFmtId="0" fontId="106" fillId="0" borderId="46" xfId="328" applyFont="1" applyBorder="1" applyAlignment="1">
      <alignment horizontal="center" vertical="center" wrapText="1"/>
    </xf>
    <xf numFmtId="0" fontId="106" fillId="0" borderId="46" xfId="328" applyFont="1" applyBorder="1" applyAlignment="1">
      <alignment horizontal="left" vertical="center" wrapText="1"/>
    </xf>
    <xf numFmtId="0" fontId="106" fillId="0" borderId="45" xfId="328" applyFont="1" applyBorder="1" applyAlignment="1">
      <alignment horizontal="center" vertical="center" wrapText="1"/>
    </xf>
    <xf numFmtId="0" fontId="106" fillId="0" borderId="45" xfId="328" applyFont="1" applyBorder="1" applyAlignment="1">
      <alignment horizontal="left" vertical="center" wrapText="1"/>
    </xf>
    <xf numFmtId="0" fontId="106" fillId="0" borderId="0" xfId="328" applyFont="1"/>
    <xf numFmtId="0" fontId="105" fillId="0" borderId="0" xfId="328" applyFont="1"/>
    <xf numFmtId="0" fontId="105" fillId="0" borderId="44" xfId="328" applyFont="1" applyBorder="1" applyAlignment="1">
      <alignment horizontal="center" vertical="center" wrapText="1"/>
    </xf>
    <xf numFmtId="0" fontId="105" fillId="0" borderId="43" xfId="328" applyFont="1" applyBorder="1" applyAlignment="1">
      <alignment horizontal="center" vertical="center" wrapText="1"/>
    </xf>
    <xf numFmtId="0" fontId="105" fillId="0" borderId="42" xfId="328" applyFont="1" applyBorder="1" applyAlignment="1">
      <alignment horizontal="center" vertical="center" wrapText="1"/>
    </xf>
    <xf numFmtId="0" fontId="104" fillId="0" borderId="0" xfId="328" applyFont="1"/>
    <xf numFmtId="0" fontId="3" fillId="0" borderId="0" xfId="328"/>
    <xf numFmtId="49" fontId="8" fillId="0" borderId="3" xfId="0" applyNumberFormat="1" applyFont="1" applyBorder="1" applyAlignment="1">
      <alignment horizontal="center" vertical="center"/>
    </xf>
    <xf numFmtId="0" fontId="27" fillId="11" borderId="5" xfId="0" applyFont="1" applyFill="1" applyBorder="1" applyAlignment="1">
      <alignment horizontal="center" vertical="center"/>
    </xf>
    <xf numFmtId="0" fontId="27" fillId="10" borderId="5" xfId="0" applyFont="1" applyFill="1" applyBorder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3" fontId="8" fillId="0" borderId="3" xfId="334" applyNumberFormat="1" applyFont="1" applyFill="1" applyBorder="1" applyAlignment="1">
      <alignment horizontal="center" vertical="center"/>
    </xf>
    <xf numFmtId="169" fontId="8" fillId="0" borderId="3" xfId="326" applyNumberFormat="1" applyFont="1" applyFill="1" applyBorder="1" applyAlignment="1">
      <alignment horizontal="center" vertical="center"/>
    </xf>
    <xf numFmtId="173" fontId="8" fillId="0" borderId="3" xfId="334" applyNumberFormat="1" applyFont="1" applyFill="1" applyBorder="1" applyAlignment="1">
      <alignment horizontal="center" vertical="center"/>
    </xf>
    <xf numFmtId="169" fontId="8" fillId="0" borderId="3" xfId="326" applyNumberFormat="1" applyFont="1" applyBorder="1" applyAlignment="1">
      <alignment horizontal="center" vertical="center"/>
    </xf>
    <xf numFmtId="170" fontId="26" fillId="0" borderId="3" xfId="326" applyNumberFormat="1" applyFont="1" applyFill="1" applyBorder="1" applyAlignment="1">
      <alignment vertical="center"/>
    </xf>
    <xf numFmtId="164" fontId="8" fillId="0" borderId="3" xfId="334" applyNumberFormat="1" applyFont="1" applyFill="1" applyBorder="1" applyAlignment="1">
      <alignment horizontal="center" vertical="center"/>
    </xf>
    <xf numFmtId="0" fontId="0" fillId="0" borderId="0" xfId="0"/>
    <xf numFmtId="0" fontId="8" fillId="0" borderId="3" xfId="0" applyFont="1" applyBorder="1" applyAlignment="1">
      <alignment horizontal="left" vertical="center"/>
    </xf>
    <xf numFmtId="0" fontId="27" fillId="10" borderId="4" xfId="0" applyFont="1" applyFill="1" applyBorder="1" applyAlignment="1">
      <alignment horizontal="centerContinuous" vertical="center"/>
    </xf>
    <xf numFmtId="0" fontId="27" fillId="10" borderId="5" xfId="0" applyFont="1" applyFill="1" applyBorder="1" applyAlignment="1">
      <alignment horizontal="centerContinuous" vertical="center"/>
    </xf>
    <xf numFmtId="3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168" fontId="8" fillId="0" borderId="3" xfId="0" applyNumberFormat="1" applyFont="1" applyBorder="1" applyAlignment="1">
      <alignment horizontal="center" vertical="center"/>
    </xf>
    <xf numFmtId="0" fontId="0" fillId="0" borderId="3" xfId="0" applyBorder="1"/>
    <xf numFmtId="0" fontId="8" fillId="0" borderId="3" xfId="0" applyFont="1" applyBorder="1" applyAlignment="1">
      <alignment vertical="center"/>
    </xf>
    <xf numFmtId="169" fontId="17" fillId="12" borderId="5" xfId="0" applyNumberFormat="1" applyFont="1" applyFill="1" applyBorder="1" applyAlignment="1">
      <alignment horizontal="centerContinuous" vertical="center"/>
    </xf>
    <xf numFmtId="0" fontId="17" fillId="12" borderId="6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left" vertical="center" wrapText="1"/>
    </xf>
    <xf numFmtId="164" fontId="17" fillId="12" borderId="5" xfId="0" applyNumberFormat="1" applyFont="1" applyFill="1" applyBorder="1" applyAlignment="1">
      <alignment horizontal="centerContinuous" vertical="center"/>
    </xf>
    <xf numFmtId="0" fontId="26" fillId="12" borderId="5" xfId="0" applyFont="1" applyFill="1" applyBorder="1" applyAlignment="1">
      <alignment horizontal="centerContinuous" vertical="center"/>
    </xf>
    <xf numFmtId="165" fontId="15" fillId="0" borderId="3" xfId="334" applyNumberFormat="1" applyFont="1" applyFill="1" applyBorder="1" applyAlignment="1">
      <alignment horizontal="center" vertical="center"/>
    </xf>
    <xf numFmtId="169" fontId="6" fillId="0" borderId="3" xfId="326" applyNumberFormat="1" applyFont="1" applyBorder="1" applyAlignment="1">
      <alignment horizontal="center" vertical="center"/>
    </xf>
    <xf numFmtId="165" fontId="15" fillId="0" borderId="7" xfId="334" applyNumberFormat="1" applyFont="1" applyFill="1" applyBorder="1" applyAlignment="1">
      <alignment horizontal="center" vertical="center"/>
    </xf>
    <xf numFmtId="169" fontId="15" fillId="0" borderId="3" xfId="326" applyNumberFormat="1" applyFont="1" applyFill="1" applyBorder="1" applyAlignment="1">
      <alignment horizontal="center" vertical="center"/>
    </xf>
    <xf numFmtId="44" fontId="17" fillId="19" borderId="3" xfId="326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/>
    </xf>
    <xf numFmtId="165" fontId="97" fillId="0" borderId="0" xfId="0" applyNumberFormat="1" applyFont="1" applyBorder="1" applyAlignment="1">
      <alignment vertical="center" wrapText="1"/>
    </xf>
    <xf numFmtId="44" fontId="17" fillId="13" borderId="3" xfId="326" applyFont="1" applyFill="1" applyBorder="1" applyAlignment="1">
      <alignment horizontal="center" vertical="center" wrapText="1"/>
    </xf>
    <xf numFmtId="49" fontId="26" fillId="0" borderId="0" xfId="304" applyNumberFormat="1" applyFont="1" applyAlignment="1">
      <alignment horizontal="right"/>
    </xf>
    <xf numFmtId="0" fontId="8" fillId="0" borderId="7" xfId="0" applyFont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left" vertical="center" wrapText="1"/>
    </xf>
    <xf numFmtId="0" fontId="83" fillId="0" borderId="7" xfId="0" applyFont="1" applyBorder="1" applyAlignment="1">
      <alignment horizontal="center" vertical="center" wrapText="1"/>
    </xf>
    <xf numFmtId="0" fontId="0" fillId="0" borderId="0" xfId="0"/>
    <xf numFmtId="0" fontId="96" fillId="17" borderId="35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 wrapText="1"/>
    </xf>
    <xf numFmtId="0" fontId="0" fillId="0" borderId="0" xfId="0"/>
    <xf numFmtId="0" fontId="96" fillId="17" borderId="35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42" fontId="8" fillId="0" borderId="7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0" borderId="7" xfId="0" applyFont="1" applyFill="1" applyBorder="1" applyAlignment="1">
      <alignment horizontal="left" vertical="center" wrapText="1"/>
    </xf>
    <xf numFmtId="0" fontId="8" fillId="21" borderId="7" xfId="0" applyFont="1" applyFill="1" applyBorder="1" applyAlignment="1">
      <alignment horizontal="left" vertical="center"/>
    </xf>
    <xf numFmtId="0" fontId="15" fillId="9" borderId="8" xfId="0" applyFont="1" applyFill="1" applyBorder="1" applyAlignment="1">
      <alignment horizontal="center" vertical="center"/>
    </xf>
    <xf numFmtId="164" fontId="8" fillId="0" borderId="1" xfId="334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29" fillId="0" borderId="7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center" wrapText="1"/>
    </xf>
    <xf numFmtId="44" fontId="5" fillId="0" borderId="0" xfId="292" applyFont="1"/>
    <xf numFmtId="49" fontId="32" fillId="0" borderId="0" xfId="322" applyNumberFormat="1" applyFont="1" applyAlignment="1">
      <alignment horizontal="right"/>
    </xf>
    <xf numFmtId="44" fontId="17" fillId="0" borderId="3" xfId="326" applyFont="1" applyFill="1" applyBorder="1" applyAlignment="1">
      <alignment horizontal="center" vertical="center" wrapText="1"/>
    </xf>
    <xf numFmtId="44" fontId="17" fillId="9" borderId="3" xfId="326" applyFont="1" applyFill="1" applyBorder="1" applyAlignment="1">
      <alignment horizontal="center" vertical="center" wrapText="1"/>
    </xf>
    <xf numFmtId="0" fontId="35" fillId="22" borderId="4" xfId="0" applyFont="1" applyFill="1" applyBorder="1" applyAlignment="1">
      <alignment horizontal="centerContinuous" vertical="center"/>
    </xf>
    <xf numFmtId="0" fontId="35" fillId="22" borderId="5" xfId="0" applyFont="1" applyFill="1" applyBorder="1" applyAlignment="1">
      <alignment horizontal="centerContinuous" vertical="center"/>
    </xf>
    <xf numFmtId="0" fontId="36" fillId="22" borderId="5" xfId="0" applyFont="1" applyFill="1" applyBorder="1" applyAlignment="1">
      <alignment horizontal="centerContinuous" vertical="center"/>
    </xf>
    <xf numFmtId="0" fontId="35" fillId="22" borderId="6" xfId="0" applyFont="1" applyFill="1" applyBorder="1" applyAlignment="1">
      <alignment horizontal="centerContinuous" vertical="center"/>
    </xf>
    <xf numFmtId="0" fontId="0" fillId="22" borderId="3" xfId="0" applyFill="1" applyBorder="1"/>
    <xf numFmtId="0" fontId="8" fillId="22" borderId="0" xfId="0" applyFont="1" applyFill="1"/>
    <xf numFmtId="43" fontId="8" fillId="0" borderId="3" xfId="334" applyNumberFormat="1" applyFont="1" applyFill="1" applyBorder="1" applyAlignment="1">
      <alignment horizontal="center" vertical="center"/>
    </xf>
    <xf numFmtId="164" fontId="8" fillId="0" borderId="3" xfId="334" applyNumberFormat="1" applyFont="1" applyFill="1" applyBorder="1" applyAlignment="1">
      <alignment horizontal="center" vertical="center"/>
    </xf>
    <xf numFmtId="0" fontId="35" fillId="22" borderId="3" xfId="0" applyFont="1" applyFill="1" applyBorder="1" applyAlignment="1">
      <alignment horizontal="centerContinuous" vertical="center"/>
    </xf>
    <xf numFmtId="0" fontId="94" fillId="22" borderId="3" xfId="0" applyFont="1" applyFill="1" applyBorder="1" applyAlignment="1">
      <alignment horizontal="centerContinuous" vertical="center"/>
    </xf>
    <xf numFmtId="0" fontId="0" fillId="22" borderId="0" xfId="0" applyFill="1"/>
    <xf numFmtId="0" fontId="93" fillId="0" borderId="3" xfId="0" applyFont="1" applyBorder="1"/>
    <xf numFmtId="44" fontId="5" fillId="0" borderId="0" xfId="292" applyFont="1" applyBorder="1"/>
    <xf numFmtId="3" fontId="8" fillId="0" borderId="3" xfId="0" applyNumberFormat="1" applyFont="1" applyBorder="1" applyAlignment="1">
      <alignment horizontal="center" vertical="center"/>
    </xf>
    <xf numFmtId="42" fontId="26" fillId="0" borderId="0" xfId="326" applyNumberFormat="1" applyFont="1" applyBorder="1" applyAlignment="1">
      <alignment vertical="center"/>
    </xf>
    <xf numFmtId="166" fontId="14" fillId="0" borderId="0" xfId="326" applyNumberFormat="1" applyFont="1" applyFill="1" applyAlignment="1">
      <alignment horizontal="right"/>
    </xf>
    <xf numFmtId="44" fontId="5" fillId="0" borderId="0" xfId="326" applyFont="1" applyBorder="1"/>
    <xf numFmtId="167" fontId="12" fillId="0" borderId="0" xfId="326" applyNumberFormat="1" applyFont="1" applyFill="1" applyAlignment="1">
      <alignment horizontal="right"/>
    </xf>
    <xf numFmtId="44" fontId="12" fillId="0" borderId="0" xfId="326" applyFont="1" applyFill="1"/>
    <xf numFmtId="44" fontId="8" fillId="0" borderId="0" xfId="326" applyFont="1"/>
    <xf numFmtId="0" fontId="20" fillId="0" borderId="3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35" fillId="12" borderId="5" xfId="0" applyFont="1" applyFill="1" applyBorder="1" applyAlignment="1">
      <alignment horizontal="centerContinuous" vertical="center"/>
    </xf>
    <xf numFmtId="0" fontId="36" fillId="12" borderId="5" xfId="0" applyFont="1" applyFill="1" applyBorder="1" applyAlignment="1">
      <alignment horizontal="centerContinuous" vertical="center"/>
    </xf>
    <xf numFmtId="0" fontId="35" fillId="12" borderId="4" xfId="0" applyFont="1" applyFill="1" applyBorder="1" applyAlignment="1">
      <alignment horizontal="left" vertical="center"/>
    </xf>
    <xf numFmtId="0" fontId="83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165" fontId="15" fillId="0" borderId="7" xfId="358" applyNumberFormat="1" applyFont="1" applyFill="1" applyBorder="1" applyAlignment="1">
      <alignment horizontal="center" vertical="center"/>
    </xf>
    <xf numFmtId="42" fontId="8" fillId="0" borderId="3" xfId="326" applyNumberFormat="1" applyFont="1" applyBorder="1" applyAlignment="1">
      <alignment horizontal="left" vertical="center"/>
    </xf>
    <xf numFmtId="0" fontId="29" fillId="0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69" fontId="15" fillId="0" borderId="7" xfId="326" applyNumberFormat="1" applyFont="1" applyFill="1" applyBorder="1" applyAlignment="1">
      <alignment vertical="center"/>
    </xf>
    <xf numFmtId="0" fontId="15" fillId="0" borderId="3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right" vertical="center" wrapText="1"/>
    </xf>
    <xf numFmtId="0" fontId="18" fillId="0" borderId="3" xfId="0" applyFont="1" applyBorder="1" applyAlignment="1">
      <alignment horizontal="left" vertical="center" wrapText="1"/>
    </xf>
    <xf numFmtId="165" fontId="15" fillId="0" borderId="8" xfId="334" applyNumberFormat="1" applyFont="1" applyFill="1" applyBorder="1" applyAlignment="1">
      <alignment horizontal="center" vertical="center"/>
    </xf>
    <xf numFmtId="169" fontId="8" fillId="0" borderId="8" xfId="326" applyNumberFormat="1" applyFont="1" applyBorder="1" applyAlignment="1">
      <alignment horizontal="center" vertical="center"/>
    </xf>
    <xf numFmtId="169" fontId="15" fillId="0" borderId="8" xfId="326" applyNumberFormat="1" applyFont="1" applyFill="1" applyBorder="1" applyAlignment="1">
      <alignment horizontal="center" vertical="center"/>
    </xf>
    <xf numFmtId="42" fontId="85" fillId="0" borderId="3" xfId="326" applyNumberFormat="1" applyFont="1" applyBorder="1" applyAlignment="1">
      <alignment vertical="center"/>
    </xf>
    <xf numFmtId="166" fontId="0" fillId="0" borderId="3" xfId="0" applyNumberFormat="1" applyFont="1" applyFill="1" applyBorder="1" applyAlignment="1">
      <alignment horizontal="center" vertical="center"/>
    </xf>
    <xf numFmtId="164" fontId="8" fillId="0" borderId="3" xfId="334" applyNumberFormat="1" applyFont="1" applyFill="1" applyBorder="1" applyAlignment="1">
      <alignment horizontal="center" vertical="center"/>
    </xf>
    <xf numFmtId="0" fontId="0" fillId="0" borderId="0" xfId="0"/>
    <xf numFmtId="0" fontId="26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 wrapText="1"/>
    </xf>
    <xf numFmtId="166" fontId="119" fillId="9" borderId="4" xfId="0" applyNumberFormat="1" applyFont="1" applyFill="1" applyBorder="1" applyAlignment="1"/>
    <xf numFmtId="6" fontId="120" fillId="0" borderId="3" xfId="0" applyNumberFormat="1" applyFont="1" applyFill="1" applyBorder="1" applyAlignment="1">
      <alignment horizontal="center"/>
    </xf>
    <xf numFmtId="0" fontId="0" fillId="0" borderId="0" xfId="0"/>
    <xf numFmtId="0" fontId="8" fillId="0" borderId="0" xfId="0" applyFont="1" applyFill="1" applyAlignment="1">
      <alignment horizontal="left"/>
    </xf>
    <xf numFmtId="165" fontId="15" fillId="0" borderId="0" xfId="334" applyNumberFormat="1" applyFont="1" applyFill="1" applyBorder="1" applyAlignment="1">
      <alignment horizontal="center" vertical="center"/>
    </xf>
    <xf numFmtId="169" fontId="6" fillId="0" borderId="0" xfId="326" applyNumberFormat="1" applyFont="1" applyBorder="1" applyAlignment="1">
      <alignment horizontal="center" vertical="center"/>
    </xf>
    <xf numFmtId="169" fontId="15" fillId="0" borderId="0" xfId="326" applyNumberFormat="1" applyFont="1" applyFill="1" applyBorder="1" applyAlignment="1">
      <alignment horizontal="center" vertical="center"/>
    </xf>
    <xf numFmtId="170" fontId="8" fillId="0" borderId="0" xfId="0" applyNumberFormat="1" applyFont="1" applyAlignment="1">
      <alignment vertical="center"/>
    </xf>
    <xf numFmtId="10" fontId="8" fillId="0" borderId="0" xfId="306" applyNumberFormat="1" applyFont="1" applyAlignment="1">
      <alignment vertical="center"/>
    </xf>
    <xf numFmtId="49" fontId="17" fillId="0" borderId="24" xfId="0" applyNumberFormat="1" applyFont="1" applyFill="1" applyBorder="1" applyAlignment="1">
      <alignment horizontal="left" vertical="center" wrapText="1"/>
    </xf>
    <xf numFmtId="49" fontId="17" fillId="0" borderId="36" xfId="0" applyNumberFormat="1" applyFont="1" applyFill="1" applyBorder="1" applyAlignment="1">
      <alignment horizontal="left" vertical="center" wrapText="1"/>
    </xf>
    <xf numFmtId="49" fontId="17" fillId="0" borderId="38" xfId="0" applyNumberFormat="1" applyFont="1" applyFill="1" applyBorder="1" applyAlignment="1">
      <alignment horizontal="left" vertical="center" wrapText="1"/>
    </xf>
    <xf numFmtId="49" fontId="17" fillId="0" borderId="39" xfId="0" applyNumberFormat="1" applyFont="1" applyFill="1" applyBorder="1" applyAlignment="1">
      <alignment horizontal="left" vertical="center" wrapText="1"/>
    </xf>
    <xf numFmtId="164" fontId="8" fillId="0" borderId="3" xfId="334" applyNumberFormat="1" applyFont="1" applyFill="1" applyBorder="1" applyAlignment="1">
      <alignment horizontal="center" vertical="center"/>
    </xf>
    <xf numFmtId="164" fontId="8" fillId="0" borderId="3" xfId="334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vertical="center" wrapText="1"/>
    </xf>
    <xf numFmtId="49" fontId="6" fillId="0" borderId="3" xfId="0" applyNumberFormat="1" applyFont="1" applyFill="1" applyBorder="1" applyAlignment="1">
      <alignment horizontal="left" vertical="center" wrapText="1"/>
    </xf>
    <xf numFmtId="0" fontId="9" fillId="9" borderId="0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horizontal="left"/>
    </xf>
    <xf numFmtId="49" fontId="17" fillId="0" borderId="7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49" fontId="17" fillId="0" borderId="8" xfId="0" applyNumberFormat="1" applyFont="1" applyFill="1" applyBorder="1" applyAlignment="1">
      <alignment horizontal="left" vertical="center" wrapText="1"/>
    </xf>
    <xf numFmtId="49" fontId="6" fillId="0" borderId="7" xfId="0" applyNumberFormat="1" applyFont="1" applyFill="1" applyBorder="1" applyAlignment="1">
      <alignment horizontal="left" vertical="center" wrapText="1"/>
    </xf>
    <xf numFmtId="49" fontId="6" fillId="0" borderId="8" xfId="0" applyNumberFormat="1" applyFont="1" applyFill="1" applyBorder="1" applyAlignment="1">
      <alignment horizontal="left" vertical="center" wrapText="1"/>
    </xf>
    <xf numFmtId="164" fontId="8" fillId="0" borderId="7" xfId="334" applyNumberFormat="1" applyFont="1" applyFill="1" applyBorder="1" applyAlignment="1">
      <alignment horizontal="center" vertical="center"/>
    </xf>
    <xf numFmtId="164" fontId="8" fillId="0" borderId="8" xfId="334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27" fillId="0" borderId="3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wrapText="1"/>
    </xf>
    <xf numFmtId="0" fontId="19" fillId="0" borderId="36" xfId="0" applyFont="1" applyBorder="1" applyAlignment="1">
      <alignment horizontal="left" vertical="center" wrapText="1"/>
    </xf>
    <xf numFmtId="0" fontId="27" fillId="0" borderId="19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center" wrapText="1"/>
    </xf>
    <xf numFmtId="0" fontId="19" fillId="0" borderId="38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27" fillId="0" borderId="36" xfId="0" applyFont="1" applyBorder="1" applyAlignment="1">
      <alignment horizontal="left" vertical="center" wrapText="1"/>
    </xf>
    <xf numFmtId="0" fontId="27" fillId="0" borderId="38" xfId="0" applyFont="1" applyBorder="1" applyAlignment="1">
      <alignment horizontal="left" vertical="center" wrapText="1"/>
    </xf>
    <xf numFmtId="0" fontId="27" fillId="0" borderId="39" xfId="0" applyFont="1" applyBorder="1" applyAlignment="1">
      <alignment horizontal="left" vertical="center" wrapText="1"/>
    </xf>
    <xf numFmtId="0" fontId="27" fillId="0" borderId="24" xfId="0" applyFont="1" applyFill="1" applyBorder="1" applyAlignment="1">
      <alignment horizontal="left" vertical="center" wrapText="1"/>
    </xf>
    <xf numFmtId="0" fontId="19" fillId="0" borderId="36" xfId="0" applyFont="1" applyFill="1" applyBorder="1" applyAlignment="1">
      <alignment horizontal="left" vertical="center" wrapText="1"/>
    </xf>
    <xf numFmtId="0" fontId="19" fillId="0" borderId="19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4" fillId="0" borderId="24" xfId="0" applyFont="1" applyBorder="1" applyAlignment="1">
      <alignment horizontal="left" vertical="top" wrapText="1"/>
    </xf>
    <xf numFmtId="0" fontId="19" fillId="0" borderId="36" xfId="0" applyFont="1" applyBorder="1" applyAlignment="1">
      <alignment horizontal="left" vertical="top" wrapText="1"/>
    </xf>
    <xf numFmtId="0" fontId="19" fillId="0" borderId="38" xfId="0" applyFont="1" applyBorder="1" applyAlignment="1">
      <alignment horizontal="left" vertical="top" wrapText="1"/>
    </xf>
    <xf numFmtId="0" fontId="19" fillId="0" borderId="39" xfId="0" applyFont="1" applyBorder="1" applyAlignment="1">
      <alignment horizontal="left" vertical="top" wrapText="1"/>
    </xf>
    <xf numFmtId="0" fontId="83" fillId="0" borderId="7" xfId="0" applyFont="1" applyBorder="1" applyAlignment="1">
      <alignment horizontal="center" vertical="center" wrapText="1"/>
    </xf>
    <xf numFmtId="0" fontId="83" fillId="0" borderId="8" xfId="0" applyFont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top" wrapText="1"/>
    </xf>
    <xf numFmtId="0" fontId="77" fillId="0" borderId="24" xfId="0" applyFont="1" applyBorder="1" applyAlignment="1">
      <alignment horizontal="left" vertical="center" wrapText="1"/>
    </xf>
    <xf numFmtId="0" fontId="77" fillId="0" borderId="24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center" wrapText="1"/>
    </xf>
    <xf numFmtId="0" fontId="77" fillId="0" borderId="24" xfId="0" applyFont="1" applyFill="1" applyBorder="1" applyAlignment="1">
      <alignment horizontal="left" vertical="center" wrapText="1"/>
    </xf>
    <xf numFmtId="0" fontId="77" fillId="0" borderId="36" xfId="0" applyFont="1" applyFill="1" applyBorder="1" applyAlignment="1">
      <alignment horizontal="left" vertical="center" wrapText="1"/>
    </xf>
    <xf numFmtId="0" fontId="77" fillId="0" borderId="38" xfId="0" applyFont="1" applyFill="1" applyBorder="1" applyAlignment="1">
      <alignment horizontal="left" vertical="center" wrapText="1"/>
    </xf>
    <xf numFmtId="0" fontId="77" fillId="0" borderId="39" xfId="0" applyFont="1" applyFill="1" applyBorder="1" applyAlignment="1">
      <alignment horizontal="left" vertical="center" wrapText="1"/>
    </xf>
    <xf numFmtId="14" fontId="27" fillId="0" borderId="4" xfId="0" applyNumberFormat="1" applyFont="1" applyFill="1" applyBorder="1" applyAlignment="1">
      <alignment horizontal="left" vertical="top" wrapText="1"/>
    </xf>
    <xf numFmtId="14" fontId="0" fillId="0" borderId="6" xfId="0" applyNumberFormat="1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31" fillId="9" borderId="4" xfId="0" applyFont="1" applyFill="1" applyBorder="1" applyAlignment="1">
      <alignment horizontal="left" vertical="center" wrapText="1"/>
    </xf>
    <xf numFmtId="0" fontId="82" fillId="0" borderId="6" xfId="0" applyFont="1" applyBorder="1" applyAlignment="1">
      <alignment horizontal="left"/>
    </xf>
    <xf numFmtId="0" fontId="76" fillId="0" borderId="38" xfId="0" applyFont="1" applyFill="1" applyBorder="1" applyAlignment="1">
      <alignment horizontal="left" vertical="center" wrapText="1"/>
    </xf>
    <xf numFmtId="0" fontId="76" fillId="0" borderId="39" xfId="0" applyFont="1" applyFill="1" applyBorder="1" applyAlignment="1">
      <alignment horizontal="left" vertical="center" wrapText="1"/>
    </xf>
    <xf numFmtId="0" fontId="83" fillId="0" borderId="7" xfId="0" applyFont="1" applyFill="1" applyBorder="1" applyAlignment="1">
      <alignment horizontal="center" vertical="center" wrapText="1"/>
    </xf>
    <xf numFmtId="0" fontId="83" fillId="0" borderId="8" xfId="0" applyFont="1" applyFill="1" applyBorder="1" applyAlignment="1">
      <alignment horizontal="center" vertical="center" wrapText="1"/>
    </xf>
    <xf numFmtId="0" fontId="77" fillId="0" borderId="24" xfId="0" applyFont="1" applyFill="1" applyBorder="1" applyAlignment="1">
      <alignment horizontal="left" vertical="top" wrapText="1"/>
    </xf>
    <xf numFmtId="0" fontId="19" fillId="0" borderId="36" xfId="0" applyFont="1" applyFill="1" applyBorder="1" applyAlignment="1">
      <alignment horizontal="left" vertical="top" wrapText="1"/>
    </xf>
    <xf numFmtId="0" fontId="19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83" fillId="0" borderId="7" xfId="0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83" fillId="0" borderId="8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167" fontId="0" fillId="0" borderId="3" xfId="0" applyNumberFormat="1" applyBorder="1" applyAlignment="1">
      <alignment horizontal="center" vertical="center" wrapText="1"/>
    </xf>
    <xf numFmtId="167" fontId="0" fillId="0" borderId="4" xfId="0" applyNumberFormat="1" applyBorder="1" applyAlignment="1">
      <alignment horizontal="center" vertical="center" wrapText="1"/>
    </xf>
    <xf numFmtId="167" fontId="0" fillId="0" borderId="6" xfId="0" applyNumberFormat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26" fillId="0" borderId="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96" fillId="17" borderId="35" xfId="0" applyFont="1" applyFill="1" applyBorder="1" applyAlignment="1">
      <alignment horizontal="left" vertical="center" wrapText="1"/>
    </xf>
    <xf numFmtId="0" fontId="96" fillId="17" borderId="23" xfId="0" applyFont="1" applyFill="1" applyBorder="1" applyAlignment="1">
      <alignment horizontal="left" vertical="center" wrapText="1"/>
    </xf>
    <xf numFmtId="0" fontId="96" fillId="17" borderId="22" xfId="0" applyFont="1" applyFill="1" applyBorder="1" applyAlignment="1">
      <alignment horizontal="left" vertical="center" wrapText="1"/>
    </xf>
    <xf numFmtId="0" fontId="96" fillId="17" borderId="24" xfId="0" applyFont="1" applyFill="1" applyBorder="1" applyAlignment="1">
      <alignment horizontal="left" vertical="center" wrapText="1"/>
    </xf>
    <xf numFmtId="0" fontId="96" fillId="17" borderId="17" xfId="0" applyFont="1" applyFill="1" applyBorder="1" applyAlignment="1">
      <alignment horizontal="left" vertical="center" wrapText="1"/>
    </xf>
    <xf numFmtId="167" fontId="0" fillId="0" borderId="3" xfId="0" applyNumberFormat="1" applyFill="1" applyBorder="1" applyAlignment="1">
      <alignment horizontal="left" vertical="center" wrapText="1"/>
    </xf>
    <xf numFmtId="167" fontId="0" fillId="0" borderId="3" xfId="0" applyNumberFormat="1" applyFont="1" applyFill="1" applyBorder="1" applyAlignment="1">
      <alignment horizontal="left" vertical="center" wrapText="1"/>
    </xf>
    <xf numFmtId="0" fontId="0" fillId="0" borderId="40" xfId="0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106" fillId="0" borderId="7" xfId="328" applyFont="1" applyBorder="1" applyAlignment="1">
      <alignment horizontal="center" vertical="center" wrapText="1"/>
    </xf>
    <xf numFmtId="0" fontId="106" fillId="0" borderId="1" xfId="328" applyFont="1" applyBorder="1" applyAlignment="1">
      <alignment horizontal="center" vertical="center" wrapText="1"/>
    </xf>
    <xf numFmtId="0" fontId="106" fillId="0" borderId="8" xfId="328" applyFont="1" applyBorder="1" applyAlignment="1">
      <alignment horizontal="center" vertical="center" wrapText="1"/>
    </xf>
    <xf numFmtId="0" fontId="105" fillId="0" borderId="3" xfId="328" applyFont="1" applyBorder="1" applyAlignment="1">
      <alignment horizontal="center" vertical="center" wrapText="1"/>
    </xf>
    <xf numFmtId="0" fontId="105" fillId="0" borderId="5" xfId="328" applyFont="1" applyBorder="1" applyAlignment="1">
      <alignment horizontal="center" vertical="center" wrapText="1"/>
    </xf>
    <xf numFmtId="0" fontId="108" fillId="0" borderId="0" xfId="328" applyFont="1" applyAlignment="1">
      <alignment horizontal="left" vertical="center" wrapText="1"/>
    </xf>
    <xf numFmtId="0" fontId="105" fillId="0" borderId="7" xfId="328" applyFont="1" applyBorder="1" applyAlignment="1">
      <alignment horizontal="center" vertical="center" wrapText="1"/>
    </xf>
    <xf numFmtId="0" fontId="105" fillId="0" borderId="1" xfId="328" applyFont="1" applyBorder="1" applyAlignment="1">
      <alignment horizontal="center" vertical="center" wrapText="1"/>
    </xf>
    <xf numFmtId="0" fontId="105" fillId="0" borderId="8" xfId="328" applyFont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38" xfId="0" applyFont="1" applyFill="1" applyBorder="1" applyAlignment="1">
      <alignment horizontal="left" vertical="center" wrapText="1"/>
    </xf>
    <xf numFmtId="0" fontId="19" fillId="0" borderId="39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15" fillId="9" borderId="7" xfId="0" applyFont="1" applyFill="1" applyBorder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42" fontId="8" fillId="0" borderId="7" xfId="0" applyNumberFormat="1" applyFont="1" applyBorder="1" applyAlignment="1">
      <alignment horizontal="center" vertical="center"/>
    </xf>
    <xf numFmtId="42" fontId="8" fillId="0" borderId="1" xfId="0" applyNumberFormat="1" applyFont="1" applyBorder="1" applyAlignment="1">
      <alignment horizontal="center" vertical="center"/>
    </xf>
    <xf numFmtId="42" fontId="8" fillId="0" borderId="8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77" fillId="0" borderId="19" xfId="0" applyFont="1" applyFill="1" applyBorder="1" applyAlignment="1">
      <alignment horizontal="left" vertical="center" wrapText="1"/>
    </xf>
    <xf numFmtId="0" fontId="77" fillId="0" borderId="37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0" fontId="8" fillId="21" borderId="8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9" fillId="0" borderId="7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8" fillId="21" borderId="7" xfId="0" applyFont="1" applyFill="1" applyBorder="1" applyAlignment="1">
      <alignment horizontal="left" vertical="center"/>
    </xf>
    <xf numFmtId="0" fontId="8" fillId="21" borderId="8" xfId="0" applyFont="1" applyFill="1" applyBorder="1" applyAlignment="1">
      <alignment horizontal="left" vertical="center"/>
    </xf>
    <xf numFmtId="0" fontId="112" fillId="0" borderId="7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left" vertical="center" wrapText="1"/>
    </xf>
    <xf numFmtId="0" fontId="112" fillId="0" borderId="3" xfId="0" applyFont="1" applyFill="1" applyBorder="1" applyAlignment="1">
      <alignment vertical="center" wrapText="1"/>
    </xf>
    <xf numFmtId="0" fontId="83" fillId="0" borderId="1" xfId="0" applyFont="1" applyFill="1" applyBorder="1" applyAlignment="1">
      <alignment horizontal="center" vertical="center" wrapText="1"/>
    </xf>
    <xf numFmtId="164" fontId="8" fillId="0" borderId="1" xfId="334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49" fontId="17" fillId="21" borderId="7" xfId="0" applyNumberFormat="1" applyFont="1" applyFill="1" applyBorder="1" applyAlignment="1">
      <alignment horizontal="left" vertical="center" wrapText="1"/>
    </xf>
    <xf numFmtId="49" fontId="17" fillId="21" borderId="1" xfId="0" applyNumberFormat="1" applyFont="1" applyFill="1" applyBorder="1" applyAlignment="1">
      <alignment horizontal="left" vertical="center" wrapText="1"/>
    </xf>
    <xf numFmtId="49" fontId="17" fillId="0" borderId="7" xfId="0" applyNumberFormat="1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vertical="center" wrapText="1"/>
    </xf>
    <xf numFmtId="49" fontId="17" fillId="0" borderId="8" xfId="0" applyNumberFormat="1" applyFont="1" applyFill="1" applyBorder="1" applyAlignment="1">
      <alignment vertical="center" wrapText="1"/>
    </xf>
    <xf numFmtId="0" fontId="23" fillId="0" borderId="6" xfId="0" applyFont="1" applyBorder="1" applyAlignment="1">
      <alignment horizontal="left"/>
    </xf>
    <xf numFmtId="0" fontId="29" fillId="0" borderId="7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165" fontId="15" fillId="0" borderId="7" xfId="334" applyNumberFormat="1" applyFont="1" applyFill="1" applyBorder="1" applyAlignment="1">
      <alignment horizontal="center" vertical="center"/>
    </xf>
    <xf numFmtId="165" fontId="15" fillId="0" borderId="1" xfId="334" applyNumberFormat="1" applyFont="1" applyFill="1" applyBorder="1" applyAlignment="1">
      <alignment horizontal="center" vertical="center"/>
    </xf>
    <xf numFmtId="165" fontId="15" fillId="0" borderId="8" xfId="334" applyNumberFormat="1" applyFont="1" applyFill="1" applyBorder="1" applyAlignment="1">
      <alignment horizontal="center" vertical="center"/>
    </xf>
    <xf numFmtId="169" fontId="6" fillId="0" borderId="7" xfId="326" applyNumberFormat="1" applyFont="1" applyBorder="1" applyAlignment="1">
      <alignment horizontal="center" vertical="center"/>
    </xf>
    <xf numFmtId="169" fontId="6" fillId="0" borderId="1" xfId="326" applyNumberFormat="1" applyFont="1" applyBorder="1" applyAlignment="1">
      <alignment horizontal="center" vertical="center"/>
    </xf>
    <xf numFmtId="169" fontId="6" fillId="0" borderId="8" xfId="326" applyNumberFormat="1" applyFont="1" applyBorder="1" applyAlignment="1">
      <alignment horizontal="center" vertical="center"/>
    </xf>
    <xf numFmtId="0" fontId="29" fillId="0" borderId="7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8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horizontal="center" vertical="center"/>
    </xf>
    <xf numFmtId="9" fontId="18" fillId="0" borderId="7" xfId="323" applyFont="1" applyFill="1" applyBorder="1" applyAlignment="1">
      <alignment horizontal="left" vertical="center" wrapText="1"/>
    </xf>
    <xf numFmtId="9" fontId="18" fillId="0" borderId="1" xfId="323" applyFont="1" applyFill="1" applyBorder="1" applyAlignment="1">
      <alignment horizontal="left" vertical="center" wrapText="1"/>
    </xf>
    <xf numFmtId="9" fontId="18" fillId="0" borderId="8" xfId="323" applyFont="1" applyFill="1" applyBorder="1" applyAlignment="1">
      <alignment horizontal="left" vertical="center" wrapText="1"/>
    </xf>
    <xf numFmtId="0" fontId="25" fillId="9" borderId="0" xfId="0" applyFont="1" applyFill="1" applyAlignment="1">
      <alignment horizontal="center" vertical="center" wrapText="1"/>
    </xf>
    <xf numFmtId="0" fontId="25" fillId="9" borderId="2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66" fillId="14" borderId="3" xfId="0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 wrapText="1"/>
    </xf>
    <xf numFmtId="0" fontId="64" fillId="14" borderId="3" xfId="0" applyFont="1" applyFill="1" applyBorder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5" fillId="9" borderId="0" xfId="0" applyFont="1" applyFill="1" applyBorder="1" applyAlignment="1">
      <alignment horizontal="center" vertical="center" wrapText="1"/>
    </xf>
    <xf numFmtId="0" fontId="66" fillId="14" borderId="4" xfId="0" applyFont="1" applyFill="1" applyBorder="1" applyAlignment="1">
      <alignment horizontal="center" vertical="center" wrapText="1"/>
    </xf>
    <xf numFmtId="0" fontId="55" fillId="0" borderId="5" xfId="0" applyFont="1" applyBorder="1"/>
    <xf numFmtId="0" fontId="55" fillId="0" borderId="6" xfId="0" applyFont="1" applyBorder="1"/>
    <xf numFmtId="0" fontId="63" fillId="14" borderId="24" xfId="0" applyFont="1" applyFill="1" applyBorder="1" applyAlignment="1">
      <alignment horizontal="center" vertical="center" wrapText="1"/>
    </xf>
    <xf numFmtId="0" fontId="63" fillId="14" borderId="17" xfId="0" applyFont="1" applyFill="1" applyBorder="1" applyAlignment="1">
      <alignment horizontal="center" vertical="center" wrapText="1"/>
    </xf>
    <xf numFmtId="0" fontId="63" fillId="14" borderId="36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59" fillId="0" borderId="8" xfId="0" applyFont="1" applyBorder="1" applyAlignment="1">
      <alignment horizontal="center" vertical="center" wrapText="1"/>
    </xf>
    <xf numFmtId="0" fontId="66" fillId="14" borderId="5" xfId="0" applyFont="1" applyFill="1" applyBorder="1" applyAlignment="1">
      <alignment horizontal="center" vertical="center" wrapText="1"/>
    </xf>
    <xf numFmtId="0" fontId="66" fillId="14" borderId="6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62" fillId="0" borderId="0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166" fontId="60" fillId="0" borderId="3" xfId="293" applyNumberFormat="1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98" fillId="0" borderId="4" xfId="303" applyFont="1" applyBorder="1" applyAlignment="1">
      <alignment horizontal="left" vertical="center"/>
    </xf>
    <xf numFmtId="0" fontId="98" fillId="0" borderId="5" xfId="303" applyFont="1" applyBorder="1" applyAlignment="1">
      <alignment horizontal="left" vertical="center"/>
    </xf>
    <xf numFmtId="0" fontId="31" fillId="0" borderId="0" xfId="301" applyFont="1" applyAlignment="1">
      <alignment horizontal="center" vertical="center" wrapText="1"/>
    </xf>
    <xf numFmtId="0" fontId="78" fillId="0" borderId="4" xfId="303" applyBorder="1" applyAlignment="1">
      <alignment horizont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9" fontId="14" fillId="0" borderId="2" xfId="0" applyNumberFormat="1" applyFont="1" applyFill="1" applyBorder="1" applyAlignment="1">
      <alignment horizontal="center" vertical="center" wrapText="1"/>
    </xf>
  </cellXfs>
  <cellStyles count="359">
    <cellStyle name="2.Жирный" xfId="1"/>
    <cellStyle name="Array-Enter" xfId="2"/>
    <cellStyle name="choc" xfId="3"/>
    <cellStyle name="cniss" xfId="4"/>
    <cellStyle name="dach" xfId="5"/>
    <cellStyle name="Euro" xfId="6"/>
    <cellStyle name="Euro 2" xfId="324"/>
    <cellStyle name="mini" xfId="7"/>
    <cellStyle name="Moneda [0]_JOSE2" xfId="8"/>
    <cellStyle name="Moneda_JOSE2" xfId="9"/>
    <cellStyle name="norm?ln?_hug_tv71098f" xfId="10"/>
    <cellStyle name="Prozent_Diagramm2" xfId="11"/>
    <cellStyle name="rum" xfId="12"/>
    <cellStyle name="Standard_1" xfId="13"/>
    <cellStyle name="Table" xfId="14"/>
    <cellStyle name="Wahrung [0]_aufl illus" xfId="15"/>
    <cellStyle name="Währung [0]_aufl illus" xfId="16"/>
    <cellStyle name="Wahrung [0]_Auflage" xfId="17"/>
    <cellStyle name="Währung [0]_Auflage" xfId="18"/>
    <cellStyle name="Wahrung [0]_Auflage Plan 1" xfId="19"/>
    <cellStyle name="Währung [0]_Auflage Plan 1" xfId="20"/>
    <cellStyle name="Wahrung [0]_Auflage Plan 2" xfId="21"/>
    <cellStyle name="Währung [0]_Auflage Plan 2" xfId="22"/>
    <cellStyle name="Wahrung [0]_Diagramm2" xfId="23"/>
    <cellStyle name="Währung [0]_Diagramm2" xfId="24"/>
    <cellStyle name="Wahrung [0]_Einsatzpl." xfId="25"/>
    <cellStyle name="Währung [0]_Einsatzpl." xfId="26"/>
    <cellStyle name="Wahrung [0]_EP 2" xfId="27"/>
    <cellStyle name="Währung [0]_EP 2" xfId="28"/>
    <cellStyle name="Wahrung [0]_EP 2 (2)" xfId="29"/>
    <cellStyle name="Währung [0]_EP 2 (2)" xfId="30"/>
    <cellStyle name="Wahrung [0]_EP 2 (3)" xfId="31"/>
    <cellStyle name="Währung [0]_EP 2 (3)" xfId="32"/>
    <cellStyle name="Wahrung [0]_EP 2 (4)" xfId="33"/>
    <cellStyle name="Währung [0]_EP 2 (4)" xfId="34"/>
    <cellStyle name="Wahrung [0]_Kosten Plan 3" xfId="35"/>
    <cellStyle name="Währung [0]_Kosten Plan 3" xfId="36"/>
    <cellStyle name="Wahrung [0]_Kostenplan" xfId="37"/>
    <cellStyle name="Währung [0]_Kostenplan" xfId="38"/>
    <cellStyle name="Wahrung [0]_Kosten-Zus." xfId="39"/>
    <cellStyle name="Währung [0]_Kosten-Zus." xfId="40"/>
    <cellStyle name="Wahrung [0]_Leistung " xfId="41"/>
    <cellStyle name="Währung [0]_Leistung " xfId="42"/>
    <cellStyle name="Wahrung [0]_lwprint" xfId="43"/>
    <cellStyle name="Währung [0]_lwprint" xfId="44"/>
    <cellStyle name="Wahrung [0]_Plakat" xfId="45"/>
    <cellStyle name="Währung [0]_Plakat" xfId="46"/>
    <cellStyle name="Wahrung [0]_Plakat_Ubersicht" xfId="47"/>
    <cellStyle name="Währung [0]_Plakat_Übersicht" xfId="48"/>
    <cellStyle name="Wahrung [0]_Plan" xfId="49"/>
    <cellStyle name="Währung [0]_Plan" xfId="50"/>
    <cellStyle name="Wahrung [0]_Print" xfId="51"/>
    <cellStyle name="Währung [0]_Print" xfId="52"/>
    <cellStyle name="Wahrung [0]_Print_Ubersicht" xfId="53"/>
    <cellStyle name="Währung [0]_Print_Übersicht" xfId="54"/>
    <cellStyle name="Wahrung [0]_S_Illu" xfId="55"/>
    <cellStyle name="Währung [0]_S_Illu" xfId="56"/>
    <cellStyle name="Wahrung [0]_Sheet1" xfId="57"/>
    <cellStyle name="Währung [0]_Sheet1" xfId="58"/>
    <cellStyle name="Wahrung [0]_Stpl" xfId="59"/>
    <cellStyle name="Währung [0]_Stpl" xfId="60"/>
    <cellStyle name="Wahrung [0]_Stpl_1 " xfId="61"/>
    <cellStyle name="Währung [0]_Stpl_1 " xfId="62"/>
    <cellStyle name="Wahrung [0]_Stpl_Print " xfId="63"/>
    <cellStyle name="Währung [0]_Stpl_Print " xfId="64"/>
    <cellStyle name="Wahrung [0]_Stpl_Print _Einsatzpl." xfId="65"/>
    <cellStyle name="Währung [0]_Stpl_Print _Einsatzpl." xfId="66"/>
    <cellStyle name="Wahrung [0]_Stpl_Print _Plakat" xfId="67"/>
    <cellStyle name="Währung [0]_Stpl_Print _Plakat" xfId="68"/>
    <cellStyle name="Wahrung [0]_Stpl_Print _Plakat_Ubersicht" xfId="69"/>
    <cellStyle name="Währung [0]_Stpl_Print _Plakat_Übersicht" xfId="70"/>
    <cellStyle name="Wahrung [0]_Stpl_Print _Print" xfId="71"/>
    <cellStyle name="Währung [0]_Stpl_Print _Print" xfId="72"/>
    <cellStyle name="Wahrung [0]_Stpl_Print _Print_Ubersicht" xfId="73"/>
    <cellStyle name="Währung [0]_Stpl_Print _Print_Übersicht" xfId="74"/>
    <cellStyle name="Wahrung [0]_Stpl_Print _TZ" xfId="75"/>
    <cellStyle name="Währung [0]_Stpl_Print _TZ" xfId="76"/>
    <cellStyle name="Wahrung [0]_STREU95" xfId="77"/>
    <cellStyle name="Währung [0]_STREU95" xfId="78"/>
    <cellStyle name="Wahrung [0]_Streuplan A" xfId="79"/>
    <cellStyle name="Währung [0]_Streuplan A" xfId="80"/>
    <cellStyle name="Wahrung [0]_Streuplan B" xfId="81"/>
    <cellStyle name="Währung [0]_Streuplan B" xfId="82"/>
    <cellStyle name="Wahrung [0]_Streuplan Text" xfId="83"/>
    <cellStyle name="Währung [0]_Streuplan Text" xfId="84"/>
    <cellStyle name="Wahrung [0]_Tabelle1" xfId="85"/>
    <cellStyle name="Währung [0]_Tabelle1" xfId="86"/>
    <cellStyle name="Wahrung [0]_Termine (2)" xfId="87"/>
    <cellStyle name="Währung [0]_Termine (2)" xfId="88"/>
    <cellStyle name="Wahrung [0]_Terminplan " xfId="89"/>
    <cellStyle name="Währung [0]_Terminplan " xfId="90"/>
    <cellStyle name="Wahrung [0]_TERMPLAN" xfId="91"/>
    <cellStyle name="Währung [0]_TERMPLAN" xfId="92"/>
    <cellStyle name="Wahrung [0]_Text Altern." xfId="93"/>
    <cellStyle name="Währung [0]_Text Altern." xfId="94"/>
    <cellStyle name="Wahrung [0]_TZ" xfId="95"/>
    <cellStyle name="Währung [0]_TZ" xfId="96"/>
    <cellStyle name="Wahrung [0]_WA 97 alle Lander 040998" xfId="97"/>
    <cellStyle name="Währung [0]_WA 97 alle Länder 040998" xfId="98"/>
    <cellStyle name="Wahrung [0]_Wettbewerber" xfId="99"/>
    <cellStyle name="Währung [0]_Wettbewerber" xfId="100"/>
    <cellStyle name="Wahrung_1" xfId="101"/>
    <cellStyle name="Währung_1" xfId="102"/>
    <cellStyle name="Wahrung_Affinitat" xfId="103"/>
    <cellStyle name="Währung_Affinität" xfId="104"/>
    <cellStyle name="Wahrung_aufl illus" xfId="105"/>
    <cellStyle name="Währung_aufl illus" xfId="106"/>
    <cellStyle name="Wahrung_aufl illus 1" xfId="107"/>
    <cellStyle name="Währung_aufl illus 1" xfId="108"/>
    <cellStyle name="Wahrung_Auflage" xfId="109"/>
    <cellStyle name="Währung_Auflage" xfId="110"/>
    <cellStyle name="Wahrung_Auflage Plan 1" xfId="111"/>
    <cellStyle name="Währung_Auflage Plan 1" xfId="112"/>
    <cellStyle name="Wahrung_Auflage Plan 2" xfId="113"/>
    <cellStyle name="Währung_Auflage Plan 2" xfId="114"/>
    <cellStyle name="Wahrung_Auflage_1" xfId="115"/>
    <cellStyle name="Währung_Auflage_1" xfId="116"/>
    <cellStyle name="Wahrung_Auflage_aufl illus 1" xfId="117"/>
    <cellStyle name="Währung_Auflage_aufl illus 1" xfId="118"/>
    <cellStyle name="Wahrung_Auflage_Deckblatt" xfId="119"/>
    <cellStyle name="Währung_Auflage_Deckblatt" xfId="120"/>
    <cellStyle name="Wahrung_Auflage_Einsatzpl." xfId="121"/>
    <cellStyle name="Währung_Auflage_Einsatzpl." xfId="122"/>
    <cellStyle name="Wahrung_Auflage_Leistung" xfId="123"/>
    <cellStyle name="Währung_Auflage_Leistung" xfId="124"/>
    <cellStyle name="Wahrung_Auflage_Plakat" xfId="125"/>
    <cellStyle name="Währung_Auflage_Plakat" xfId="126"/>
    <cellStyle name="Wahrung_Auflage_Plakat_Ubersicht" xfId="127"/>
    <cellStyle name="Währung_Auflage_Plakat_Übersicht" xfId="128"/>
    <cellStyle name="Wahrung_Auflage_Print" xfId="129"/>
    <cellStyle name="Währung_Auflage_Print" xfId="130"/>
    <cellStyle name="Wahrung_Auflage_Print_Ubersicht" xfId="131"/>
    <cellStyle name="Währung_Auflage_Print_Übersicht" xfId="132"/>
    <cellStyle name="Wahrung_Auflage_S_Illu" xfId="133"/>
    <cellStyle name="Währung_Auflage_S_Illu" xfId="134"/>
    <cellStyle name="Wahrung_Auflage_Stpl" xfId="135"/>
    <cellStyle name="Währung_Auflage_Stpl" xfId="136"/>
    <cellStyle name="Wahrung_Auflage_Stpl_Print " xfId="137"/>
    <cellStyle name="Währung_Auflage_Stpl_Print " xfId="138"/>
    <cellStyle name="Wahrung_Auflage_Stpl_Print _Einsatzpl." xfId="139"/>
    <cellStyle name="Währung_Auflage_Stpl_Print _Einsatzpl." xfId="140"/>
    <cellStyle name="Wahrung_Auflage_Stpl_Print _Plakat" xfId="141"/>
    <cellStyle name="Währung_Auflage_Stpl_Print _Plakat" xfId="142"/>
    <cellStyle name="Wahrung_Auflage_Stpl_Print _Plakat_Ubersicht" xfId="143"/>
    <cellStyle name="Währung_Auflage_Stpl_Print _Plakat_Übersicht" xfId="144"/>
    <cellStyle name="Wahrung_Auflage_Stpl_Print _Print" xfId="145"/>
    <cellStyle name="Währung_Auflage_Stpl_Print _Print" xfId="146"/>
    <cellStyle name="Wahrung_Auflage_Stpl_Print _Print_Ubersicht" xfId="147"/>
    <cellStyle name="Währung_Auflage_Stpl_Print _Print_Übersicht" xfId="148"/>
    <cellStyle name="Wahrung_Auflage_Stpl_Print _TZ" xfId="149"/>
    <cellStyle name="Währung_Auflage_Stpl_Print _TZ" xfId="150"/>
    <cellStyle name="Wahrung_Auflage_Termine (2)" xfId="151"/>
    <cellStyle name="Währung_Auflage_Termine (2)" xfId="152"/>
    <cellStyle name="Wahrung_Auflage_TZ" xfId="153"/>
    <cellStyle name="Währung_Auflage_TZ" xfId="154"/>
    <cellStyle name="Wahrung_Deckblatt" xfId="155"/>
    <cellStyle name="Währung_Deckblatt" xfId="156"/>
    <cellStyle name="Wahrung_Diagramm2" xfId="157"/>
    <cellStyle name="Währung_Diagramm2" xfId="158"/>
    <cellStyle name="Wahrung_Einsatzpl." xfId="159"/>
    <cellStyle name="Währung_Einsatzpl." xfId="160"/>
    <cellStyle name="Wahrung_EP 2" xfId="161"/>
    <cellStyle name="Währung_EP 2" xfId="162"/>
    <cellStyle name="Wahrung_EP 2 (2)" xfId="163"/>
    <cellStyle name="Währung_EP 2 (2)" xfId="164"/>
    <cellStyle name="Wahrung_EP 2 (3)" xfId="165"/>
    <cellStyle name="Währung_EP 2 (3)" xfId="166"/>
    <cellStyle name="Wahrung_EP 2 (4)" xfId="167"/>
    <cellStyle name="Währung_EP 2 (4)" xfId="168"/>
    <cellStyle name="Wahrung_Gammon" xfId="169"/>
    <cellStyle name="Währung_Gammon" xfId="170"/>
    <cellStyle name="Wahrung_Karten (2)" xfId="171"/>
    <cellStyle name="Währung_Karten (2)" xfId="172"/>
    <cellStyle name="Wahrung_Kosten Plan 3" xfId="173"/>
    <cellStyle name="Währung_Kosten Plan 3" xfId="174"/>
    <cellStyle name="Wahrung_Kostenplan" xfId="175"/>
    <cellStyle name="Währung_Kostenplan" xfId="176"/>
    <cellStyle name="Wahrung_Kosten-Zus." xfId="177"/>
    <cellStyle name="Währung_Kosten-Zus." xfId="178"/>
    <cellStyle name="Wahrung_KP TZ" xfId="179"/>
    <cellStyle name="Währung_KP TZ" xfId="180"/>
    <cellStyle name="Wahrung_KSTP_2.Variante" xfId="181"/>
    <cellStyle name="Währung_KSTP_2.Variante" xfId="182"/>
    <cellStyle name="Wahrung_Leistung" xfId="183"/>
    <cellStyle name="Währung_Leistung" xfId="184"/>
    <cellStyle name="Wahrung_Leistung " xfId="185"/>
    <cellStyle name="Währung_Leistung " xfId="186"/>
    <cellStyle name="Wahrung_lwprint" xfId="187"/>
    <cellStyle name="Währung_lwprint" xfId="188"/>
    <cellStyle name="Wahrung_Mainstream" xfId="189"/>
    <cellStyle name="Währung_Mainstream" xfId="190"/>
    <cellStyle name="Wahrung_MEDSTR96" xfId="191"/>
    <cellStyle name="Währung_MEDSTR96" xfId="192"/>
    <cellStyle name="Wahrung_Metropolen-Kombi" xfId="193"/>
    <cellStyle name="Währung_Metropolen-Kombi" xfId="194"/>
    <cellStyle name="Wahrung_Plakat" xfId="195"/>
    <cellStyle name="Währung_Plakat" xfId="196"/>
    <cellStyle name="Wahrung_Plakat_Ubersicht" xfId="197"/>
    <cellStyle name="Währung_Plakat_Übersicht" xfId="198"/>
    <cellStyle name="Wahrung_Plan" xfId="199"/>
    <cellStyle name="Währung_Plan" xfId="200"/>
    <cellStyle name="Wahrung_postcard" xfId="201"/>
    <cellStyle name="Währung_postcard" xfId="202"/>
    <cellStyle name="Wahrung_Print" xfId="203"/>
    <cellStyle name="Währung_Print" xfId="204"/>
    <cellStyle name="Wahrung_Print_Ubersicht" xfId="205"/>
    <cellStyle name="Währung_Print_Übersicht" xfId="206"/>
    <cellStyle name="Wahrung_S_Illu" xfId="207"/>
    <cellStyle name="Währung_S_Illu" xfId="208"/>
    <cellStyle name="Wahrung_Sheet1" xfId="209"/>
    <cellStyle name="Währung_Sheet1" xfId="210"/>
    <cellStyle name="Wahrung_SP 96 100% 1,43" xfId="211"/>
    <cellStyle name="Währung_SP 96 100% 1,43" xfId="212"/>
    <cellStyle name="Wahrung_SP 96-97 TM (2)" xfId="213"/>
    <cellStyle name="Währung_SP 96-97 TM (2)" xfId="214"/>
    <cellStyle name="Wahrung_Stadtillus" xfId="215"/>
    <cellStyle name="Währung_Stadtillus" xfId="216"/>
    <cellStyle name="Wahrung_Stark - Kombi" xfId="217"/>
    <cellStyle name="Währung_Stark - Kombi" xfId="218"/>
    <cellStyle name="Wahrung_Stpl" xfId="219"/>
    <cellStyle name="Währung_Stpl" xfId="220"/>
    <cellStyle name="Wahrung_Stpl_1 " xfId="221"/>
    <cellStyle name="Währung_Stpl_1 " xfId="222"/>
    <cellStyle name="Wahrung_Stpl_Print " xfId="223"/>
    <cellStyle name="Währung_Stpl_Print " xfId="224"/>
    <cellStyle name="Wahrung_Stpl_Print _Einsatzpl." xfId="225"/>
    <cellStyle name="Währung_Stpl_Print _Einsatzpl." xfId="226"/>
    <cellStyle name="Wahrung_Stpl_Print _Plakat" xfId="227"/>
    <cellStyle name="Währung_Stpl_Print _Plakat" xfId="228"/>
    <cellStyle name="Wahrung_Stpl_Print _Plakat_Ubersicht" xfId="229"/>
    <cellStyle name="Währung_Stpl_Print _Plakat_Übersicht" xfId="230"/>
    <cellStyle name="Wahrung_Stpl_Print _Print" xfId="231"/>
    <cellStyle name="Währung_Stpl_Print _Print" xfId="232"/>
    <cellStyle name="Wahrung_Stpl_Print _Print_Ubersicht" xfId="233"/>
    <cellStyle name="Währung_Stpl_Print _Print_Übersicht" xfId="234"/>
    <cellStyle name="Wahrung_Stpl_Print _TZ" xfId="235"/>
    <cellStyle name="Währung_Stpl_Print _TZ" xfId="236"/>
    <cellStyle name="Wahrung_Stpl_Stadtillu neu!" xfId="237"/>
    <cellStyle name="Währung_Stpl_Stadtillu neu!" xfId="238"/>
    <cellStyle name="Wahrung_STREU95" xfId="239"/>
    <cellStyle name="Währung_STREU95" xfId="240"/>
    <cellStyle name="Wahrung_STREU95_1" xfId="241"/>
    <cellStyle name="Währung_STREU95_1" xfId="242"/>
    <cellStyle name="Wahrung_STREU95_Kosten-Zus." xfId="243"/>
    <cellStyle name="Währung_STREU95_Kosten-Zus." xfId="244"/>
    <cellStyle name="Wahrung_STREU95_Streuplan A" xfId="245"/>
    <cellStyle name="Währung_STREU95_Streuplan A" xfId="246"/>
    <cellStyle name="Wahrung_STREU95_Streuplan B" xfId="247"/>
    <cellStyle name="Währung_STREU95_Streuplan B" xfId="248"/>
    <cellStyle name="Wahrung_STREU95_Streuplan Text" xfId="249"/>
    <cellStyle name="Währung_STREU95_Streuplan Text" xfId="250"/>
    <cellStyle name="Wahrung_STREU95_Text Altern." xfId="251"/>
    <cellStyle name="Währung_STREU95_Text Altern." xfId="252"/>
    <cellStyle name="Wahrung_Streuplan 0815 Zinsen" xfId="253"/>
    <cellStyle name="Währung_Streuplan 0815 Zinsen" xfId="254"/>
    <cellStyle name="Wahrung_Streuplan A" xfId="255"/>
    <cellStyle name="Währung_Streuplan A" xfId="256"/>
    <cellStyle name="Wahrung_Streuplan Ausschuttung" xfId="257"/>
    <cellStyle name="Währung_Streuplan B" xfId="258"/>
    <cellStyle name="Wahrung_Streuplan KW 7-8" xfId="259"/>
    <cellStyle name="Währung_Streuplan KW 7-8" xfId="260"/>
    <cellStyle name="Wahrung_Streuplan Text" xfId="261"/>
    <cellStyle name="Währung_Streuplan Text" xfId="262"/>
    <cellStyle name="Wahrung_Streuplan Textteil 0815 Zinsen" xfId="263"/>
    <cellStyle name="Währung_Streuplan Textteil 0815 Zinsen" xfId="264"/>
    <cellStyle name="Wahrung_Szene" xfId="265"/>
    <cellStyle name="Währung_Szene" xfId="266"/>
    <cellStyle name="Wahrung_Tabelle1" xfId="267"/>
    <cellStyle name="Währung_Tabelle1" xfId="268"/>
    <cellStyle name="Wahrung_Termine" xfId="269"/>
    <cellStyle name="Währung_Termine" xfId="270"/>
    <cellStyle name="Wahrung_Termine (2)" xfId="271"/>
    <cellStyle name="Währung_Termine (2)" xfId="272"/>
    <cellStyle name="Wahrung_Terminplan " xfId="273"/>
    <cellStyle name="Währung_Terminplan " xfId="274"/>
    <cellStyle name="Wahrung_TERMPLAN" xfId="275"/>
    <cellStyle name="Währung_TERMPLAN" xfId="276"/>
    <cellStyle name="Wahrung_Text Altern." xfId="277"/>
    <cellStyle name="Währung_Text Altern." xfId="278"/>
    <cellStyle name="Wahrung_TZ" xfId="279"/>
    <cellStyle name="Währung_TZ" xfId="280"/>
    <cellStyle name="Wahrung_TZ_1" xfId="281"/>
    <cellStyle name="Währung_TZ_1" xfId="282"/>
    <cellStyle name="Wahrung_WA 97 alle Lander 040998" xfId="283"/>
    <cellStyle name="Währung_WA 97 alle Länder 040998" xfId="284"/>
    <cellStyle name="Wahrung_Wettbewerber" xfId="285"/>
    <cellStyle name="Währung_Wettbewerber" xfId="286"/>
    <cellStyle name="xxl" xfId="287"/>
    <cellStyle name="Гиперссылка 2" xfId="288"/>
    <cellStyle name="Гиперссылка 3" xfId="289"/>
    <cellStyle name="Гиперссылка 3 2" xfId="290"/>
    <cellStyle name="ЃиперссылкЎ" xfId="291"/>
    <cellStyle name="Денежный" xfId="292" builtinId="4"/>
    <cellStyle name="Денежный 2" xfId="293"/>
    <cellStyle name="Денежный 2 2" xfId="326"/>
    <cellStyle name="Денежный 2 2 2" xfId="349"/>
    <cellStyle name="Денежный 2 3" xfId="340"/>
    <cellStyle name="Денежный 3" xfId="325"/>
    <cellStyle name="Денежный 3 2" xfId="348"/>
    <cellStyle name="Денежный 4" xfId="339"/>
    <cellStyle name="Заголовок" xfId="294"/>
    <cellStyle name="їткрыЏЎЏшЎ¤с¤ ёиперссылкЎ" xfId="295"/>
    <cellStyle name="Обычный" xfId="0" builtinId="0"/>
    <cellStyle name="Обычный 2" xfId="296"/>
    <cellStyle name="Обычный 2 2" xfId="297"/>
    <cellStyle name="Обычный 2 3" xfId="327"/>
    <cellStyle name="Обычный 3" xfId="298"/>
    <cellStyle name="Обычный 4" xfId="299"/>
    <cellStyle name="Обычный 4 2" xfId="300"/>
    <cellStyle name="Обычный 4 3" xfId="328"/>
    <cellStyle name="Обычный 4 3 2" xfId="350"/>
    <cellStyle name="Обычный 4 4" xfId="341"/>
    <cellStyle name="Обычный 5" xfId="301"/>
    <cellStyle name="Обычный 5 2" xfId="329"/>
    <cellStyle name="Обычный 6" xfId="302"/>
    <cellStyle name="Обычный 6 2" xfId="330"/>
    <cellStyle name="Обычный 7" xfId="303"/>
    <cellStyle name="Обычный 8" xfId="320"/>
    <cellStyle name="Обычный 8 2" xfId="337"/>
    <cellStyle name="Обычный 8 2 2" xfId="355"/>
    <cellStyle name="Обычный 8 3" xfId="346"/>
    <cellStyle name="Обычный 9" xfId="357"/>
    <cellStyle name="Обычный_2006 Rate Card (GRP's)-проект" xfId="304"/>
    <cellStyle name="Обычный_2006 Rate Card (GRP's)-проект 2 2" xfId="322"/>
    <cellStyle name="Параметры автоформата" xfId="305"/>
    <cellStyle name="Параметры автоформата 2" xfId="331"/>
    <cellStyle name="Процентный" xfId="306" builtinId="5"/>
    <cellStyle name="Процентный 2" xfId="307"/>
    <cellStyle name="Процентный 2 2" xfId="323"/>
    <cellStyle name="Процентный 3" xfId="308"/>
    <cellStyle name="Процентный 4" xfId="309"/>
    <cellStyle name="Процентный 4 2" xfId="332"/>
    <cellStyle name="Процентный 5" xfId="321"/>
    <cellStyle name="Процентный 5 2" xfId="338"/>
    <cellStyle name="Процентный 5 2 2" xfId="356"/>
    <cellStyle name="Процентный 5 3" xfId="347"/>
    <cellStyle name="Стиль 1" xfId="310"/>
    <cellStyle name="Тысячи [0]_laroux" xfId="311"/>
    <cellStyle name="Тысячи(0)" xfId="312"/>
    <cellStyle name="Тысячи_laroux" xfId="313"/>
    <cellStyle name="Упаковка" xfId="314"/>
    <cellStyle name="Финансовый" xfId="315" builtinId="3"/>
    <cellStyle name="Финансовый 2" xfId="316"/>
    <cellStyle name="Финансовый 2 2" xfId="334"/>
    <cellStyle name="Финансовый 2 2 2" xfId="352"/>
    <cellStyle name="Финансовый 2 2 2 2" xfId="358"/>
    <cellStyle name="Финансовый 2 3" xfId="343"/>
    <cellStyle name="Финансовый 3" xfId="317"/>
    <cellStyle name="Финансовый 3 2" xfId="335"/>
    <cellStyle name="Финансовый 3 2 2" xfId="353"/>
    <cellStyle name="Финансовый 3 3" xfId="344"/>
    <cellStyle name="Финансовый 4" xfId="319"/>
    <cellStyle name="Финансовый 4 2" xfId="336"/>
    <cellStyle name="Финансовый 4 2 2" xfId="354"/>
    <cellStyle name="Финансовый 4 3" xfId="345"/>
    <cellStyle name="Финансовый 5" xfId="333"/>
    <cellStyle name="Финансовый 5 2" xfId="351"/>
    <cellStyle name="Финансовый 6" xfId="342"/>
    <cellStyle name="常规_Sheet1" xfId="31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2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4.pn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18" Type="http://schemas.openxmlformats.org/officeDocument/2006/relationships/image" Target="../media/image50.jpeg"/><Relationship Id="rId26" Type="http://schemas.openxmlformats.org/officeDocument/2006/relationships/image" Target="../media/image58.jpeg"/><Relationship Id="rId3" Type="http://schemas.openxmlformats.org/officeDocument/2006/relationships/image" Target="../media/image35.jpeg"/><Relationship Id="rId21" Type="http://schemas.openxmlformats.org/officeDocument/2006/relationships/image" Target="../media/image53.png"/><Relationship Id="rId34" Type="http://schemas.openxmlformats.org/officeDocument/2006/relationships/image" Target="../media/image66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17" Type="http://schemas.openxmlformats.org/officeDocument/2006/relationships/image" Target="../media/image49.jpeg"/><Relationship Id="rId25" Type="http://schemas.openxmlformats.org/officeDocument/2006/relationships/image" Target="../media/image57.jpeg"/><Relationship Id="rId33" Type="http://schemas.openxmlformats.org/officeDocument/2006/relationships/image" Target="../media/image65.jpeg"/><Relationship Id="rId2" Type="http://schemas.openxmlformats.org/officeDocument/2006/relationships/image" Target="../media/image34.jpeg"/><Relationship Id="rId16" Type="http://schemas.openxmlformats.org/officeDocument/2006/relationships/image" Target="../media/image48.jpeg"/><Relationship Id="rId20" Type="http://schemas.openxmlformats.org/officeDocument/2006/relationships/image" Target="../media/image52.jpeg"/><Relationship Id="rId29" Type="http://schemas.openxmlformats.org/officeDocument/2006/relationships/image" Target="../media/image61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24" Type="http://schemas.openxmlformats.org/officeDocument/2006/relationships/image" Target="../media/image56.jpeg"/><Relationship Id="rId32" Type="http://schemas.openxmlformats.org/officeDocument/2006/relationships/image" Target="../media/image64.jpe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23" Type="http://schemas.openxmlformats.org/officeDocument/2006/relationships/image" Target="../media/image55.jpeg"/><Relationship Id="rId28" Type="http://schemas.openxmlformats.org/officeDocument/2006/relationships/image" Target="../media/image60.jpeg"/><Relationship Id="rId36" Type="http://schemas.openxmlformats.org/officeDocument/2006/relationships/image" Target="../media/image68.jpeg"/><Relationship Id="rId10" Type="http://schemas.openxmlformats.org/officeDocument/2006/relationships/image" Target="../media/image42.jpeg"/><Relationship Id="rId19" Type="http://schemas.openxmlformats.org/officeDocument/2006/relationships/image" Target="../media/image51.jpeg"/><Relationship Id="rId31" Type="http://schemas.openxmlformats.org/officeDocument/2006/relationships/image" Target="../media/image63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6.jpeg"/><Relationship Id="rId22" Type="http://schemas.openxmlformats.org/officeDocument/2006/relationships/image" Target="../media/image54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Relationship Id="rId35" Type="http://schemas.openxmlformats.org/officeDocument/2006/relationships/image" Target="../media/image6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361065</xdr:colOff>
      <xdr:row>4</xdr:row>
      <xdr:rowOff>28574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2056515" cy="82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361065</xdr:colOff>
      <xdr:row>4</xdr:row>
      <xdr:rowOff>28574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2056515" cy="8286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510540</xdr:colOff>
      <xdr:row>4</xdr:row>
      <xdr:rowOff>68580</xdr:rowOff>
    </xdr:to>
    <xdr:pic>
      <xdr:nvPicPr>
        <xdr:cNvPr id="109733" name="Рисунок 68" descr="Bayramiх 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71628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1028700</xdr:colOff>
      <xdr:row>0</xdr:row>
      <xdr:rowOff>0</xdr:rowOff>
    </xdr:from>
    <xdr:to>
      <xdr:col>2</xdr:col>
      <xdr:colOff>424815</xdr:colOff>
      <xdr:row>4</xdr:row>
      <xdr:rowOff>7620</xdr:rowOff>
    </xdr:to>
    <xdr:pic>
      <xdr:nvPicPr>
        <xdr:cNvPr id="100681" name="Рисунок 2" descr="Традиции Мастер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3400" y="0"/>
          <a:ext cx="1112520" cy="678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1531620</xdr:colOff>
      <xdr:row>4</xdr:row>
      <xdr:rowOff>68580</xdr:rowOff>
    </xdr:to>
    <xdr:pic>
      <xdr:nvPicPr>
        <xdr:cNvPr id="100682" name="Рисунок 3" descr="logo_final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53162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2</xdr:col>
      <xdr:colOff>539115</xdr:colOff>
      <xdr:row>5</xdr:row>
      <xdr:rowOff>38100</xdr:rowOff>
    </xdr:to>
    <xdr:pic>
      <xdr:nvPicPr>
        <xdr:cNvPr id="101705" name="Рисунок 1" descr="logo_final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0"/>
          <a:ext cx="20878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175260</xdr:colOff>
      <xdr:row>1</xdr:row>
      <xdr:rowOff>7620</xdr:rowOff>
    </xdr:from>
    <xdr:to>
      <xdr:col>7</xdr:col>
      <xdr:colOff>449580</xdr:colOff>
      <xdr:row>4</xdr:row>
      <xdr:rowOff>68580</xdr:rowOff>
    </xdr:to>
    <xdr:pic>
      <xdr:nvPicPr>
        <xdr:cNvPr id="101706" name="Рисунок 2" descr="Традиции Мастеров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92340" y="175260"/>
          <a:ext cx="11201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101155</xdr:colOff>
      <xdr:row>16</xdr:row>
      <xdr:rowOff>43438</xdr:rowOff>
    </xdr:from>
    <xdr:to>
      <xdr:col>1</xdr:col>
      <xdr:colOff>1181155</xdr:colOff>
      <xdr:row>19</xdr:row>
      <xdr:rowOff>276227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9523" y="2482095"/>
          <a:ext cx="718564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113220</xdr:colOff>
      <xdr:row>20</xdr:row>
      <xdr:rowOff>61052</xdr:rowOff>
    </xdr:from>
    <xdr:to>
      <xdr:col>1</xdr:col>
      <xdr:colOff>1181103</xdr:colOff>
      <xdr:row>23</xdr:row>
      <xdr:rowOff>295277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34812" y="3306585"/>
          <a:ext cx="720000" cy="1067883"/>
        </a:xfrm>
        <a:prstGeom prst="rect">
          <a:avLst/>
        </a:prstGeom>
      </xdr:spPr>
    </xdr:pic>
    <xdr:clientData/>
  </xdr:twoCellAnchor>
  <xdr:twoCellAnchor editAs="oneCell">
    <xdr:from>
      <xdr:col>1</xdr:col>
      <xdr:colOff>93637</xdr:colOff>
      <xdr:row>24</xdr:row>
      <xdr:rowOff>56099</xdr:rowOff>
    </xdr:from>
    <xdr:to>
      <xdr:col>1</xdr:col>
      <xdr:colOff>1200153</xdr:colOff>
      <xdr:row>27</xdr:row>
      <xdr:rowOff>314151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2631" y="4103855"/>
          <a:ext cx="743827" cy="110651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115915</xdr:colOff>
      <xdr:row>28</xdr:row>
      <xdr:rowOff>51527</xdr:rowOff>
    </xdr:from>
    <xdr:to>
      <xdr:col>1</xdr:col>
      <xdr:colOff>1200150</xdr:colOff>
      <xdr:row>31</xdr:row>
      <xdr:rowOff>285752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5683" y="4965284"/>
          <a:ext cx="720000" cy="108423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</xdr:row>
      <xdr:rowOff>47625</xdr:rowOff>
    </xdr:from>
    <xdr:to>
      <xdr:col>1</xdr:col>
      <xdr:colOff>1228725</xdr:colOff>
      <xdr:row>35</xdr:row>
      <xdr:rowOff>352425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5962650"/>
          <a:ext cx="11049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57150</xdr:rowOff>
    </xdr:from>
    <xdr:to>
      <xdr:col>1</xdr:col>
      <xdr:colOff>1247775</xdr:colOff>
      <xdr:row>39</xdr:row>
      <xdr:rowOff>342900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858000"/>
          <a:ext cx="11239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144308</xdr:colOff>
      <xdr:row>44</xdr:row>
      <xdr:rowOff>70576</xdr:rowOff>
    </xdr:from>
    <xdr:to>
      <xdr:col>1</xdr:col>
      <xdr:colOff>1234046</xdr:colOff>
      <xdr:row>47</xdr:row>
      <xdr:rowOff>304801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6827" y="8401057"/>
          <a:ext cx="720000" cy="1089738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151441</xdr:colOff>
      <xdr:row>40</xdr:row>
      <xdr:rowOff>51525</xdr:rowOff>
    </xdr:from>
    <xdr:to>
      <xdr:col>1</xdr:col>
      <xdr:colOff>1248246</xdr:colOff>
      <xdr:row>43</xdr:row>
      <xdr:rowOff>285750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7494" y="7521222"/>
          <a:ext cx="720000" cy="1096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152138</xdr:colOff>
      <xdr:row>48</xdr:row>
      <xdr:rowOff>70578</xdr:rowOff>
    </xdr:from>
    <xdr:to>
      <xdr:col>1</xdr:col>
      <xdr:colOff>1247778</xdr:colOff>
      <xdr:row>53</xdr:row>
      <xdr:rowOff>47624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54272" y="9307744"/>
          <a:ext cx="786671" cy="109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100464</xdr:colOff>
      <xdr:row>55</xdr:row>
      <xdr:rowOff>76068</xdr:rowOff>
    </xdr:from>
    <xdr:to>
      <xdr:col>1</xdr:col>
      <xdr:colOff>1276349</xdr:colOff>
      <xdr:row>59</xdr:row>
      <xdr:rowOff>223473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38504" y="10401278"/>
          <a:ext cx="795105" cy="1175885"/>
        </a:xfrm>
        <a:prstGeom prst="rect">
          <a:avLst/>
        </a:prstGeom>
      </xdr:spPr>
    </xdr:pic>
    <xdr:clientData/>
  </xdr:twoCellAnchor>
  <xdr:twoCellAnchor editAs="oneCell">
    <xdr:from>
      <xdr:col>1</xdr:col>
      <xdr:colOff>58664</xdr:colOff>
      <xdr:row>76</xdr:row>
      <xdr:rowOff>36586</xdr:rowOff>
    </xdr:from>
    <xdr:to>
      <xdr:col>1</xdr:col>
      <xdr:colOff>1270936</xdr:colOff>
      <xdr:row>79</xdr:row>
      <xdr:rowOff>371477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02117" y="13337708"/>
          <a:ext cx="820666" cy="1212272"/>
        </a:xfrm>
        <a:prstGeom prst="rect">
          <a:avLst/>
        </a:prstGeom>
      </xdr:spPr>
    </xdr:pic>
    <xdr:clientData/>
  </xdr:twoCellAnchor>
  <xdr:twoCellAnchor editAs="oneCell">
    <xdr:from>
      <xdr:col>1</xdr:col>
      <xdr:colOff>53552</xdr:colOff>
      <xdr:row>80</xdr:row>
      <xdr:rowOff>36218</xdr:rowOff>
    </xdr:from>
    <xdr:to>
      <xdr:col>1</xdr:col>
      <xdr:colOff>1266828</xdr:colOff>
      <xdr:row>84</xdr:row>
      <xdr:rowOff>123827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0185" y="14218085"/>
          <a:ext cx="735309" cy="12132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85</xdr:row>
      <xdr:rowOff>57150</xdr:rowOff>
    </xdr:from>
    <xdr:to>
      <xdr:col>1</xdr:col>
      <xdr:colOff>1249544</xdr:colOff>
      <xdr:row>89</xdr:row>
      <xdr:rowOff>104775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15287625"/>
          <a:ext cx="1201918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56976</xdr:colOff>
      <xdr:row>90</xdr:row>
      <xdr:rowOff>38099</xdr:rowOff>
    </xdr:from>
    <xdr:to>
      <xdr:col>1</xdr:col>
      <xdr:colOff>1238254</xdr:colOff>
      <xdr:row>93</xdr:row>
      <xdr:rowOff>368298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87278" y="16057472"/>
          <a:ext cx="815974" cy="118127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94</xdr:row>
      <xdr:rowOff>66675</xdr:rowOff>
    </xdr:from>
    <xdr:to>
      <xdr:col>1</xdr:col>
      <xdr:colOff>1247775</xdr:colOff>
      <xdr:row>98</xdr:row>
      <xdr:rowOff>104774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17192625"/>
          <a:ext cx="1181099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66677</xdr:rowOff>
    </xdr:from>
    <xdr:to>
      <xdr:col>1</xdr:col>
      <xdr:colOff>1247775</xdr:colOff>
      <xdr:row>70</xdr:row>
      <xdr:rowOff>208129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1763377"/>
          <a:ext cx="1162050" cy="789152"/>
        </a:xfrm>
        <a:prstGeom prst="rect">
          <a:avLst/>
        </a:prstGeom>
      </xdr:spPr>
    </xdr:pic>
    <xdr:clientData/>
  </xdr:twoCellAnchor>
  <xdr:twoCellAnchor editAs="oneCell">
    <xdr:from>
      <xdr:col>1</xdr:col>
      <xdr:colOff>65536</xdr:colOff>
      <xdr:row>99</xdr:row>
      <xdr:rowOff>66678</xdr:rowOff>
    </xdr:from>
    <xdr:to>
      <xdr:col>1</xdr:col>
      <xdr:colOff>1238250</xdr:colOff>
      <xdr:row>103</xdr:row>
      <xdr:rowOff>104775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75682" y="18001682"/>
          <a:ext cx="847722" cy="11727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71</xdr:row>
      <xdr:rowOff>38101</xdr:rowOff>
    </xdr:from>
    <xdr:to>
      <xdr:col>1</xdr:col>
      <xdr:colOff>1266825</xdr:colOff>
      <xdr:row>75</xdr:row>
      <xdr:rowOff>209550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1" y="12639676"/>
          <a:ext cx="1190624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114900</xdr:colOff>
      <xdr:row>8</xdr:row>
      <xdr:rowOff>45827</xdr:rowOff>
    </xdr:from>
    <xdr:to>
      <xdr:col>1</xdr:col>
      <xdr:colOff>1194900</xdr:colOff>
      <xdr:row>11</xdr:row>
      <xdr:rowOff>296410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34371" y="1683756"/>
          <a:ext cx="73635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0</xdr:row>
      <xdr:rowOff>0</xdr:rowOff>
    </xdr:from>
    <xdr:to>
      <xdr:col>2</xdr:col>
      <xdr:colOff>539115</xdr:colOff>
      <xdr:row>5</xdr:row>
      <xdr:rowOff>38100</xdr:rowOff>
    </xdr:to>
    <xdr:pic>
      <xdr:nvPicPr>
        <xdr:cNvPr id="23" name="Рисунок 1" descr="logo_final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" y="0"/>
          <a:ext cx="208407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101155</xdr:colOff>
      <xdr:row>16</xdr:row>
      <xdr:rowOff>43438</xdr:rowOff>
    </xdr:from>
    <xdr:to>
      <xdr:col>1</xdr:col>
      <xdr:colOff>1181155</xdr:colOff>
      <xdr:row>19</xdr:row>
      <xdr:rowOff>276227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7148" y="3291720"/>
          <a:ext cx="718564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113220</xdr:colOff>
      <xdr:row>20</xdr:row>
      <xdr:rowOff>61052</xdr:rowOff>
    </xdr:from>
    <xdr:to>
      <xdr:col>1</xdr:col>
      <xdr:colOff>1181103</xdr:colOff>
      <xdr:row>23</xdr:row>
      <xdr:rowOff>295277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2437" y="4116210"/>
          <a:ext cx="720000" cy="1067883"/>
        </a:xfrm>
        <a:prstGeom prst="rect">
          <a:avLst/>
        </a:prstGeom>
      </xdr:spPr>
    </xdr:pic>
    <xdr:clientData/>
  </xdr:twoCellAnchor>
  <xdr:twoCellAnchor editAs="oneCell">
    <xdr:from>
      <xdr:col>1</xdr:col>
      <xdr:colOff>93637</xdr:colOff>
      <xdr:row>24</xdr:row>
      <xdr:rowOff>56099</xdr:rowOff>
    </xdr:from>
    <xdr:to>
      <xdr:col>1</xdr:col>
      <xdr:colOff>1200153</xdr:colOff>
      <xdr:row>27</xdr:row>
      <xdr:rowOff>314151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70256" y="4913480"/>
          <a:ext cx="743827" cy="110651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115915</xdr:colOff>
      <xdr:row>28</xdr:row>
      <xdr:rowOff>51527</xdr:rowOff>
    </xdr:from>
    <xdr:to>
      <xdr:col>1</xdr:col>
      <xdr:colOff>1200150</xdr:colOff>
      <xdr:row>31</xdr:row>
      <xdr:rowOff>285752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93308" y="5774909"/>
          <a:ext cx="720000" cy="108423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</xdr:row>
      <xdr:rowOff>47625</xdr:rowOff>
    </xdr:from>
    <xdr:to>
      <xdr:col>1</xdr:col>
      <xdr:colOff>1228725</xdr:colOff>
      <xdr:row>35</xdr:row>
      <xdr:rowOff>352425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6772275"/>
          <a:ext cx="11049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57150</xdr:rowOff>
    </xdr:from>
    <xdr:to>
      <xdr:col>1</xdr:col>
      <xdr:colOff>1247775</xdr:colOff>
      <xdr:row>39</xdr:row>
      <xdr:rowOff>342900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7667625"/>
          <a:ext cx="11239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144308</xdr:colOff>
      <xdr:row>44</xdr:row>
      <xdr:rowOff>70576</xdr:rowOff>
    </xdr:from>
    <xdr:to>
      <xdr:col>1</xdr:col>
      <xdr:colOff>1234046</xdr:colOff>
      <xdr:row>47</xdr:row>
      <xdr:rowOff>304801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24452" y="9210682"/>
          <a:ext cx="720000" cy="1089738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151441</xdr:colOff>
      <xdr:row>40</xdr:row>
      <xdr:rowOff>51525</xdr:rowOff>
    </xdr:from>
    <xdr:to>
      <xdr:col>1</xdr:col>
      <xdr:colOff>1248246</xdr:colOff>
      <xdr:row>43</xdr:row>
      <xdr:rowOff>285750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35119" y="8330847"/>
          <a:ext cx="720000" cy="1096805"/>
        </a:xfrm>
        <a:prstGeom prst="rect">
          <a:avLst/>
        </a:prstGeom>
      </xdr:spPr>
    </xdr:pic>
    <xdr:clientData/>
  </xdr:twoCellAnchor>
  <xdr:twoCellAnchor editAs="oneCell">
    <xdr:from>
      <xdr:col>1</xdr:col>
      <xdr:colOff>152138</xdr:colOff>
      <xdr:row>48</xdr:row>
      <xdr:rowOff>70578</xdr:rowOff>
    </xdr:from>
    <xdr:to>
      <xdr:col>1</xdr:col>
      <xdr:colOff>1247778</xdr:colOff>
      <xdr:row>53</xdr:row>
      <xdr:rowOff>47624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01897" y="10117369"/>
          <a:ext cx="786671" cy="1095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100464</xdr:colOff>
      <xdr:row>55</xdr:row>
      <xdr:rowOff>76068</xdr:rowOff>
    </xdr:from>
    <xdr:to>
      <xdr:col>1</xdr:col>
      <xdr:colOff>1276349</xdr:colOff>
      <xdr:row>59</xdr:row>
      <xdr:rowOff>223473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86129" y="11210903"/>
          <a:ext cx="795105" cy="1175885"/>
        </a:xfrm>
        <a:prstGeom prst="rect">
          <a:avLst/>
        </a:prstGeom>
      </xdr:spPr>
    </xdr:pic>
    <xdr:clientData/>
  </xdr:twoCellAnchor>
  <xdr:twoCellAnchor editAs="oneCell">
    <xdr:from>
      <xdr:col>1</xdr:col>
      <xdr:colOff>58664</xdr:colOff>
      <xdr:row>76</xdr:row>
      <xdr:rowOff>36586</xdr:rowOff>
    </xdr:from>
    <xdr:to>
      <xdr:col>1</xdr:col>
      <xdr:colOff>1270936</xdr:colOff>
      <xdr:row>79</xdr:row>
      <xdr:rowOff>371477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49742" y="15052208"/>
          <a:ext cx="820666" cy="1212272"/>
        </a:xfrm>
        <a:prstGeom prst="rect">
          <a:avLst/>
        </a:prstGeom>
      </xdr:spPr>
    </xdr:pic>
    <xdr:clientData/>
  </xdr:twoCellAnchor>
  <xdr:twoCellAnchor editAs="oneCell">
    <xdr:from>
      <xdr:col>1</xdr:col>
      <xdr:colOff>53552</xdr:colOff>
      <xdr:row>80</xdr:row>
      <xdr:rowOff>36218</xdr:rowOff>
    </xdr:from>
    <xdr:to>
      <xdr:col>1</xdr:col>
      <xdr:colOff>1266828</xdr:colOff>
      <xdr:row>84</xdr:row>
      <xdr:rowOff>123827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7810" y="15932585"/>
          <a:ext cx="735309" cy="121327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85</xdr:row>
      <xdr:rowOff>57150</xdr:rowOff>
    </xdr:from>
    <xdr:to>
      <xdr:col>1</xdr:col>
      <xdr:colOff>1249544</xdr:colOff>
      <xdr:row>89</xdr:row>
      <xdr:rowOff>104775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7002125"/>
          <a:ext cx="1201918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56976</xdr:colOff>
      <xdr:row>90</xdr:row>
      <xdr:rowOff>38099</xdr:rowOff>
    </xdr:from>
    <xdr:to>
      <xdr:col>1</xdr:col>
      <xdr:colOff>1238254</xdr:colOff>
      <xdr:row>93</xdr:row>
      <xdr:rowOff>368298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34903" y="17771972"/>
          <a:ext cx="815974" cy="118127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94</xdr:row>
      <xdr:rowOff>66675</xdr:rowOff>
    </xdr:from>
    <xdr:to>
      <xdr:col>1</xdr:col>
      <xdr:colOff>1247775</xdr:colOff>
      <xdr:row>98</xdr:row>
      <xdr:rowOff>104774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18907125"/>
          <a:ext cx="1181099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66677</xdr:rowOff>
    </xdr:from>
    <xdr:to>
      <xdr:col>1</xdr:col>
      <xdr:colOff>1247775</xdr:colOff>
      <xdr:row>70</xdr:row>
      <xdr:rowOff>208129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477877"/>
          <a:ext cx="1162050" cy="789152"/>
        </a:xfrm>
        <a:prstGeom prst="rect">
          <a:avLst/>
        </a:prstGeom>
      </xdr:spPr>
    </xdr:pic>
    <xdr:clientData/>
  </xdr:twoCellAnchor>
  <xdr:twoCellAnchor editAs="oneCell">
    <xdr:from>
      <xdr:col>1</xdr:col>
      <xdr:colOff>65536</xdr:colOff>
      <xdr:row>99</xdr:row>
      <xdr:rowOff>66678</xdr:rowOff>
    </xdr:from>
    <xdr:to>
      <xdr:col>1</xdr:col>
      <xdr:colOff>1238250</xdr:colOff>
      <xdr:row>103</xdr:row>
      <xdr:rowOff>104775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3307" y="19716182"/>
          <a:ext cx="847722" cy="11727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71</xdr:row>
      <xdr:rowOff>38101</xdr:rowOff>
    </xdr:from>
    <xdr:to>
      <xdr:col>1</xdr:col>
      <xdr:colOff>1266825</xdr:colOff>
      <xdr:row>75</xdr:row>
      <xdr:rowOff>209550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4354176"/>
          <a:ext cx="1190624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114900</xdr:colOff>
      <xdr:row>8</xdr:row>
      <xdr:rowOff>45827</xdr:rowOff>
    </xdr:from>
    <xdr:to>
      <xdr:col>1</xdr:col>
      <xdr:colOff>1194900</xdr:colOff>
      <xdr:row>11</xdr:row>
      <xdr:rowOff>296410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81996" y="1683756"/>
          <a:ext cx="73635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12</xdr:row>
      <xdr:rowOff>38101</xdr:rowOff>
    </xdr:from>
    <xdr:to>
      <xdr:col>1</xdr:col>
      <xdr:colOff>1181100</xdr:colOff>
      <xdr:row>15</xdr:row>
      <xdr:rowOff>305966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1" y="2657476"/>
          <a:ext cx="1057274" cy="75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61</xdr:row>
      <xdr:rowOff>37261</xdr:rowOff>
    </xdr:from>
    <xdr:to>
      <xdr:col>1</xdr:col>
      <xdr:colOff>1257300</xdr:colOff>
      <xdr:row>65</xdr:row>
      <xdr:rowOff>228980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2543586"/>
          <a:ext cx="1171575" cy="839419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</xdr:colOff>
      <xdr:row>1</xdr:row>
      <xdr:rowOff>7620</xdr:rowOff>
    </xdr:from>
    <xdr:to>
      <xdr:col>7</xdr:col>
      <xdr:colOff>449580</xdr:colOff>
      <xdr:row>4</xdr:row>
      <xdr:rowOff>68580</xdr:rowOff>
    </xdr:to>
    <xdr:pic>
      <xdr:nvPicPr>
        <xdr:cNvPr id="64" name="Рисунок 2" descr="Традиции Мастеров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81060" y="169545"/>
          <a:ext cx="1093470" cy="727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7620</xdr:rowOff>
    </xdr:from>
    <xdr:to>
      <xdr:col>0</xdr:col>
      <xdr:colOff>838200</xdr:colOff>
      <xdr:row>4</xdr:row>
      <xdr:rowOff>121920</xdr:rowOff>
    </xdr:to>
    <xdr:pic>
      <xdr:nvPicPr>
        <xdr:cNvPr id="104617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" y="7620"/>
          <a:ext cx="8229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7620</xdr:rowOff>
    </xdr:from>
    <xdr:to>
      <xdr:col>0</xdr:col>
      <xdr:colOff>830580</xdr:colOff>
      <xdr:row>4</xdr:row>
      <xdr:rowOff>121920</xdr:rowOff>
    </xdr:to>
    <xdr:pic>
      <xdr:nvPicPr>
        <xdr:cNvPr id="105645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7620"/>
          <a:ext cx="8077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1882140</xdr:colOff>
      <xdr:row>4</xdr:row>
      <xdr:rowOff>68580</xdr:rowOff>
    </xdr:to>
    <xdr:pic>
      <xdr:nvPicPr>
        <xdr:cNvPr id="102565" name="Рисунок 2" descr="Prorab Лого горизонтальный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88214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0</xdr:row>
      <xdr:rowOff>7620</xdr:rowOff>
    </xdr:from>
    <xdr:to>
      <xdr:col>0</xdr:col>
      <xdr:colOff>830580</xdr:colOff>
      <xdr:row>4</xdr:row>
      <xdr:rowOff>121920</xdr:rowOff>
    </xdr:to>
    <xdr:pic>
      <xdr:nvPicPr>
        <xdr:cNvPr id="97446" name="Picture 346" descr="Розовый Лого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" y="7620"/>
          <a:ext cx="80772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17</xdr:row>
          <xdr:rowOff>38100</xdr:rowOff>
        </xdr:from>
        <xdr:to>
          <xdr:col>1</xdr:col>
          <xdr:colOff>47625</xdr:colOff>
          <xdr:row>19</xdr:row>
          <xdr:rowOff>95250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4</xdr:row>
      <xdr:rowOff>0</xdr:rowOff>
    </xdr:to>
    <xdr:pic>
      <xdr:nvPicPr>
        <xdr:cNvPr id="104081" name="Рисунок 1" descr="C:\Users\Nouh\Desktop\Element_Cladstone_23.09.08\Cladstone Logo\Cladston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72212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10</xdr:row>
      <xdr:rowOff>91440</xdr:rowOff>
    </xdr:from>
    <xdr:to>
      <xdr:col>4</xdr:col>
      <xdr:colOff>365760</xdr:colOff>
      <xdr:row>10</xdr:row>
      <xdr:rowOff>914400</xdr:rowOff>
    </xdr:to>
    <xdr:pic>
      <xdr:nvPicPr>
        <xdr:cNvPr id="1040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86300" y="4168140"/>
          <a:ext cx="1524000" cy="82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9</xdr:row>
      <xdr:rowOff>129540</xdr:rowOff>
    </xdr:from>
    <xdr:to>
      <xdr:col>4</xdr:col>
      <xdr:colOff>381000</xdr:colOff>
      <xdr:row>9</xdr:row>
      <xdr:rowOff>1021080</xdr:rowOff>
    </xdr:to>
    <xdr:pic>
      <xdr:nvPicPr>
        <xdr:cNvPr id="10408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6780" y="3009900"/>
          <a:ext cx="1508760" cy="891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8</xdr:row>
      <xdr:rowOff>114300</xdr:rowOff>
    </xdr:from>
    <xdr:to>
      <xdr:col>4</xdr:col>
      <xdr:colOff>411480</xdr:colOff>
      <xdr:row>8</xdr:row>
      <xdr:rowOff>861060</xdr:rowOff>
    </xdr:to>
    <xdr:pic>
      <xdr:nvPicPr>
        <xdr:cNvPr id="10408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16780" y="2019300"/>
          <a:ext cx="15392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7</xdr:row>
      <xdr:rowOff>180975</xdr:rowOff>
    </xdr:from>
    <xdr:to>
      <xdr:col>3</xdr:col>
      <xdr:colOff>742950</xdr:colOff>
      <xdr:row>9</xdr:row>
      <xdr:rowOff>19050</xdr:rowOff>
    </xdr:to>
    <xdr:pic>
      <xdr:nvPicPr>
        <xdr:cNvPr id="2" name="Picture 84" descr="pavan84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743450" y="485775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12</xdr:row>
      <xdr:rowOff>0</xdr:rowOff>
    </xdr:from>
    <xdr:to>
      <xdr:col>3</xdr:col>
      <xdr:colOff>800100</xdr:colOff>
      <xdr:row>14</xdr:row>
      <xdr:rowOff>123825</xdr:rowOff>
    </xdr:to>
    <xdr:pic>
      <xdr:nvPicPr>
        <xdr:cNvPr id="3" name="Picture 12" descr="501_gr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695825" y="1562100"/>
          <a:ext cx="685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32</xdr:row>
      <xdr:rowOff>38100</xdr:rowOff>
    </xdr:from>
    <xdr:to>
      <xdr:col>3</xdr:col>
      <xdr:colOff>704850</xdr:colOff>
      <xdr:row>32</xdr:row>
      <xdr:rowOff>561975</xdr:rowOff>
    </xdr:to>
    <xdr:pic>
      <xdr:nvPicPr>
        <xdr:cNvPr id="4" name="Picture 31" descr="100700_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86300" y="9010650"/>
          <a:ext cx="6000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33</xdr:row>
      <xdr:rowOff>19050</xdr:rowOff>
    </xdr:from>
    <xdr:to>
      <xdr:col>3</xdr:col>
      <xdr:colOff>828675</xdr:colOff>
      <xdr:row>33</xdr:row>
      <xdr:rowOff>571500</xdr:rowOff>
    </xdr:to>
    <xdr:pic>
      <xdr:nvPicPr>
        <xdr:cNvPr id="5" name="Picture 32" descr="100701_R_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48200" y="965835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39</xdr:row>
      <xdr:rowOff>57150</xdr:rowOff>
    </xdr:from>
    <xdr:to>
      <xdr:col>3</xdr:col>
      <xdr:colOff>876300</xdr:colOff>
      <xdr:row>39</xdr:row>
      <xdr:rowOff>733425</xdr:rowOff>
    </xdr:to>
    <xdr:pic>
      <xdr:nvPicPr>
        <xdr:cNvPr id="6" name="Picture 37" descr="100802_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38675" y="13096875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36</xdr:row>
      <xdr:rowOff>47625</xdr:rowOff>
    </xdr:from>
    <xdr:to>
      <xdr:col>3</xdr:col>
      <xdr:colOff>771525</xdr:colOff>
      <xdr:row>36</xdr:row>
      <xdr:rowOff>685800</xdr:rowOff>
    </xdr:to>
    <xdr:pic>
      <xdr:nvPicPr>
        <xdr:cNvPr id="7" name="Picture 39" descr="100850_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116776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37</xdr:row>
      <xdr:rowOff>66675</xdr:rowOff>
    </xdr:from>
    <xdr:to>
      <xdr:col>3</xdr:col>
      <xdr:colOff>838200</xdr:colOff>
      <xdr:row>37</xdr:row>
      <xdr:rowOff>714375</xdr:rowOff>
    </xdr:to>
    <xdr:pic>
      <xdr:nvPicPr>
        <xdr:cNvPr id="8" name="Picture 41" descr="100851_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300" y="12420600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46</xdr:row>
      <xdr:rowOff>28575</xdr:rowOff>
    </xdr:from>
    <xdr:to>
      <xdr:col>3</xdr:col>
      <xdr:colOff>819150</xdr:colOff>
      <xdr:row>46</xdr:row>
      <xdr:rowOff>561975</xdr:rowOff>
    </xdr:to>
    <xdr:pic>
      <xdr:nvPicPr>
        <xdr:cNvPr id="9" name="Picture 21" descr="100501_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72025" y="13573125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47</xdr:row>
      <xdr:rowOff>104775</xdr:rowOff>
    </xdr:from>
    <xdr:to>
      <xdr:col>3</xdr:col>
      <xdr:colOff>790575</xdr:colOff>
      <xdr:row>47</xdr:row>
      <xdr:rowOff>619125</xdr:rowOff>
    </xdr:to>
    <xdr:pic>
      <xdr:nvPicPr>
        <xdr:cNvPr id="10" name="Picture 23" descr="100502_0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762500" y="13573125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34</xdr:row>
      <xdr:rowOff>38100</xdr:rowOff>
    </xdr:from>
    <xdr:to>
      <xdr:col>3</xdr:col>
      <xdr:colOff>790575</xdr:colOff>
      <xdr:row>34</xdr:row>
      <xdr:rowOff>666750</xdr:rowOff>
    </xdr:to>
    <xdr:pic>
      <xdr:nvPicPr>
        <xdr:cNvPr id="11" name="Picture 13" descr="100350_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10296525"/>
          <a:ext cx="6381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50</xdr:row>
      <xdr:rowOff>66675</xdr:rowOff>
    </xdr:from>
    <xdr:to>
      <xdr:col>3</xdr:col>
      <xdr:colOff>885825</xdr:colOff>
      <xdr:row>50</xdr:row>
      <xdr:rowOff>600075</xdr:rowOff>
    </xdr:to>
    <xdr:pic>
      <xdr:nvPicPr>
        <xdr:cNvPr id="12" name="Picture 48" descr="821720_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14268450"/>
          <a:ext cx="742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51</xdr:row>
      <xdr:rowOff>38100</xdr:rowOff>
    </xdr:from>
    <xdr:to>
      <xdr:col>3</xdr:col>
      <xdr:colOff>847725</xdr:colOff>
      <xdr:row>51</xdr:row>
      <xdr:rowOff>619125</xdr:rowOff>
    </xdr:to>
    <xdr:pic>
      <xdr:nvPicPr>
        <xdr:cNvPr id="13" name="Picture 49" descr="821_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14859000"/>
          <a:ext cx="781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49</xdr:row>
      <xdr:rowOff>19050</xdr:rowOff>
    </xdr:from>
    <xdr:to>
      <xdr:col>3</xdr:col>
      <xdr:colOff>866775</xdr:colOff>
      <xdr:row>49</xdr:row>
      <xdr:rowOff>581025</xdr:rowOff>
    </xdr:to>
    <xdr:pic>
      <xdr:nvPicPr>
        <xdr:cNvPr id="14" name="Picture 55" descr="822028_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657725" y="13592175"/>
          <a:ext cx="790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53</xdr:row>
      <xdr:rowOff>28575</xdr:rowOff>
    </xdr:from>
    <xdr:to>
      <xdr:col>3</xdr:col>
      <xdr:colOff>819150</xdr:colOff>
      <xdr:row>53</xdr:row>
      <xdr:rowOff>619125</xdr:rowOff>
    </xdr:to>
    <xdr:pic>
      <xdr:nvPicPr>
        <xdr:cNvPr id="15" name="Picture 84" descr="7520_18_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150" y="15973425"/>
          <a:ext cx="771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54</xdr:row>
      <xdr:rowOff>28575</xdr:rowOff>
    </xdr:from>
    <xdr:to>
      <xdr:col>3</xdr:col>
      <xdr:colOff>819150</xdr:colOff>
      <xdr:row>54</xdr:row>
      <xdr:rowOff>590550</xdr:rowOff>
    </xdr:to>
    <xdr:pic>
      <xdr:nvPicPr>
        <xdr:cNvPr id="16" name="Picture 86" descr="7530_18_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16640175"/>
          <a:ext cx="7239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57</xdr:row>
      <xdr:rowOff>57150</xdr:rowOff>
    </xdr:from>
    <xdr:to>
      <xdr:col>3</xdr:col>
      <xdr:colOff>866775</xdr:colOff>
      <xdr:row>57</xdr:row>
      <xdr:rowOff>647700</xdr:rowOff>
    </xdr:to>
    <xdr:pic>
      <xdr:nvPicPr>
        <xdr:cNvPr id="17" name="Picture 101" descr="7630_18_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18573750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25</xdr:row>
      <xdr:rowOff>38100</xdr:rowOff>
    </xdr:from>
    <xdr:to>
      <xdr:col>3</xdr:col>
      <xdr:colOff>752475</xdr:colOff>
      <xdr:row>25</xdr:row>
      <xdr:rowOff>409575</xdr:rowOff>
    </xdr:to>
    <xdr:pic>
      <xdr:nvPicPr>
        <xdr:cNvPr id="18" name="Picture 1" descr="м100100_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14875" y="6210300"/>
          <a:ext cx="6191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26</xdr:row>
      <xdr:rowOff>9525</xdr:rowOff>
    </xdr:from>
    <xdr:to>
      <xdr:col>3</xdr:col>
      <xdr:colOff>800100</xdr:colOff>
      <xdr:row>26</xdr:row>
      <xdr:rowOff>514350</xdr:rowOff>
    </xdr:to>
    <xdr:pic>
      <xdr:nvPicPr>
        <xdr:cNvPr id="19" name="Picture 1" descr="м100100_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300" y="6610350"/>
          <a:ext cx="6953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27</xdr:row>
      <xdr:rowOff>47625</xdr:rowOff>
    </xdr:from>
    <xdr:to>
      <xdr:col>3</xdr:col>
      <xdr:colOff>723900</xdr:colOff>
      <xdr:row>27</xdr:row>
      <xdr:rowOff>495300</xdr:rowOff>
    </xdr:to>
    <xdr:pic>
      <xdr:nvPicPr>
        <xdr:cNvPr id="20" name="Рисунок 59" descr="6-2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24400" y="71723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66675</xdr:colOff>
      <xdr:row>9</xdr:row>
      <xdr:rowOff>161925</xdr:rowOff>
    </xdr:from>
    <xdr:to>
      <xdr:col>3</xdr:col>
      <xdr:colOff>800100</xdr:colOff>
      <xdr:row>11</xdr:row>
      <xdr:rowOff>19050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648200" y="981075"/>
          <a:ext cx="733425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257175</xdr:colOff>
      <xdr:row>15</xdr:row>
      <xdr:rowOff>38100</xdr:rowOff>
    </xdr:from>
    <xdr:to>
      <xdr:col>3</xdr:col>
      <xdr:colOff>581025</xdr:colOff>
      <xdr:row>15</xdr:row>
      <xdr:rowOff>361950</xdr:rowOff>
    </xdr:to>
    <xdr:pic>
      <xdr:nvPicPr>
        <xdr:cNvPr id="22" name="Picture 91" descr="8017-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12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2571750"/>
          <a:ext cx="3238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22</xdr:row>
      <xdr:rowOff>38100</xdr:rowOff>
    </xdr:from>
    <xdr:to>
      <xdr:col>3</xdr:col>
      <xdr:colOff>733425</xdr:colOff>
      <xdr:row>23</xdr:row>
      <xdr:rowOff>0</xdr:rowOff>
    </xdr:to>
    <xdr:pic>
      <xdr:nvPicPr>
        <xdr:cNvPr id="23" name="Рисунок 65" descr="шпатлетка SB-PS цвет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5505450"/>
          <a:ext cx="552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16</xdr:row>
      <xdr:rowOff>28575</xdr:rowOff>
    </xdr:from>
    <xdr:to>
      <xdr:col>3</xdr:col>
      <xdr:colOff>809625</xdr:colOff>
      <xdr:row>17</xdr:row>
      <xdr:rowOff>0</xdr:rowOff>
    </xdr:to>
    <xdr:pic>
      <xdr:nvPicPr>
        <xdr:cNvPr id="24" name="Рисунок 63" descr="8016-03Т-мал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0" y="294322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44</xdr:row>
      <xdr:rowOff>38100</xdr:rowOff>
    </xdr:from>
    <xdr:to>
      <xdr:col>3</xdr:col>
      <xdr:colOff>704850</xdr:colOff>
      <xdr:row>45</xdr:row>
      <xdr:rowOff>0</xdr:rowOff>
    </xdr:to>
    <xdr:pic>
      <xdr:nvPicPr>
        <xdr:cNvPr id="25" name="Рисунок 68" descr="IMG_6661-1мал копия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24400" y="13134975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28</xdr:row>
      <xdr:rowOff>19050</xdr:rowOff>
    </xdr:from>
    <xdr:to>
      <xdr:col>3</xdr:col>
      <xdr:colOff>742950</xdr:colOff>
      <xdr:row>28</xdr:row>
      <xdr:rowOff>457200</xdr:rowOff>
    </xdr:to>
    <xdr:pic>
      <xdr:nvPicPr>
        <xdr:cNvPr id="26" name="Рисунок 35" descr="валик крокодил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24400" y="7648575"/>
          <a:ext cx="600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55</xdr:row>
      <xdr:rowOff>190500</xdr:rowOff>
    </xdr:from>
    <xdr:to>
      <xdr:col>3</xdr:col>
      <xdr:colOff>781050</xdr:colOff>
      <xdr:row>55</xdr:row>
      <xdr:rowOff>419100</xdr:rowOff>
    </xdr:to>
    <xdr:pic>
      <xdr:nvPicPr>
        <xdr:cNvPr id="27" name="Рисунок 36" descr="888_big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695825" y="17411700"/>
          <a:ext cx="6667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56</xdr:row>
      <xdr:rowOff>247650</xdr:rowOff>
    </xdr:from>
    <xdr:to>
      <xdr:col>3</xdr:col>
      <xdr:colOff>904875</xdr:colOff>
      <xdr:row>56</xdr:row>
      <xdr:rowOff>542925</xdr:rowOff>
    </xdr:to>
    <xdr:pic>
      <xdr:nvPicPr>
        <xdr:cNvPr id="28" name="Рисунок 37" descr="888_big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619625" y="18078450"/>
          <a:ext cx="866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58</xdr:row>
      <xdr:rowOff>85725</xdr:rowOff>
    </xdr:from>
    <xdr:to>
      <xdr:col>3</xdr:col>
      <xdr:colOff>866775</xdr:colOff>
      <xdr:row>58</xdr:row>
      <xdr:rowOff>676275</xdr:rowOff>
    </xdr:to>
    <xdr:pic>
      <xdr:nvPicPr>
        <xdr:cNvPr id="29" name="Picture 101" descr="7630_18_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19307175"/>
          <a:ext cx="800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17</xdr:row>
      <xdr:rowOff>47625</xdr:rowOff>
    </xdr:from>
    <xdr:to>
      <xdr:col>3</xdr:col>
      <xdr:colOff>647700</xdr:colOff>
      <xdr:row>17</xdr:row>
      <xdr:rowOff>400050</xdr:rowOff>
    </xdr:to>
    <xdr:pic>
      <xdr:nvPicPr>
        <xdr:cNvPr id="30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3343275"/>
          <a:ext cx="4286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21</xdr:row>
      <xdr:rowOff>57150</xdr:rowOff>
    </xdr:from>
    <xdr:to>
      <xdr:col>3</xdr:col>
      <xdr:colOff>733425</xdr:colOff>
      <xdr:row>21</xdr:row>
      <xdr:rowOff>342900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0" y="5143500"/>
          <a:ext cx="647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29</xdr:row>
      <xdr:rowOff>57150</xdr:rowOff>
    </xdr:from>
    <xdr:to>
      <xdr:col>3</xdr:col>
      <xdr:colOff>723900</xdr:colOff>
      <xdr:row>29</xdr:row>
      <xdr:rowOff>457200</xdr:rowOff>
    </xdr:to>
    <xdr:pic>
      <xdr:nvPicPr>
        <xdr:cNvPr id="32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81550" y="8191500"/>
          <a:ext cx="5238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52</xdr:row>
      <xdr:rowOff>47625</xdr:rowOff>
    </xdr:from>
    <xdr:to>
      <xdr:col>3</xdr:col>
      <xdr:colOff>828675</xdr:colOff>
      <xdr:row>52</xdr:row>
      <xdr:rowOff>457200</xdr:rowOff>
    </xdr:to>
    <xdr:pic>
      <xdr:nvPicPr>
        <xdr:cNvPr id="33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5350" y="15497175"/>
          <a:ext cx="7048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35</xdr:row>
      <xdr:rowOff>209550</xdr:rowOff>
    </xdr:from>
    <xdr:to>
      <xdr:col>3</xdr:col>
      <xdr:colOff>771525</xdr:colOff>
      <xdr:row>35</xdr:row>
      <xdr:rowOff>504825</xdr:rowOff>
    </xdr:to>
    <xdr:pic>
      <xdr:nvPicPr>
        <xdr:cNvPr id="34" name="Рисунок 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33925" y="11153775"/>
          <a:ext cx="6191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19</xdr:row>
      <xdr:rowOff>66675</xdr:rowOff>
    </xdr:from>
    <xdr:to>
      <xdr:col>3</xdr:col>
      <xdr:colOff>609600</xdr:colOff>
      <xdr:row>19</xdr:row>
      <xdr:rowOff>390525</xdr:rowOff>
    </xdr:to>
    <xdr:pic>
      <xdr:nvPicPr>
        <xdr:cNvPr id="35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4257675"/>
          <a:ext cx="381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20</xdr:row>
      <xdr:rowOff>66675</xdr:rowOff>
    </xdr:from>
    <xdr:to>
      <xdr:col>3</xdr:col>
      <xdr:colOff>685800</xdr:colOff>
      <xdr:row>20</xdr:row>
      <xdr:rowOff>409575</xdr:rowOff>
    </xdr:to>
    <xdr:pic>
      <xdr:nvPicPr>
        <xdr:cNvPr id="36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0" y="4705350"/>
          <a:ext cx="4095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18</xdr:row>
      <xdr:rowOff>57150</xdr:rowOff>
    </xdr:from>
    <xdr:to>
      <xdr:col>3</xdr:col>
      <xdr:colOff>609600</xdr:colOff>
      <xdr:row>18</xdr:row>
      <xdr:rowOff>381000</xdr:rowOff>
    </xdr:to>
    <xdr:pic>
      <xdr:nvPicPr>
        <xdr:cNvPr id="37" name="Picture 29" descr="100614_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3800475"/>
          <a:ext cx="381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</xdr:row>
      <xdr:rowOff>68580</xdr:rowOff>
    </xdr:from>
    <xdr:to>
      <xdr:col>1</xdr:col>
      <xdr:colOff>1242060</xdr:colOff>
      <xdr:row>5</xdr:row>
      <xdr:rowOff>1270</xdr:rowOff>
    </xdr:to>
    <xdr:pic>
      <xdr:nvPicPr>
        <xdr:cNvPr id="38" name="Рисунок 66" descr="лого копия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66775" y="259080"/>
          <a:ext cx="1242060" cy="577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1341120</xdr:colOff>
      <xdr:row>2</xdr:row>
      <xdr:rowOff>7620</xdr:rowOff>
    </xdr:from>
    <xdr:to>
      <xdr:col>2</xdr:col>
      <xdr:colOff>1905</xdr:colOff>
      <xdr:row>5</xdr:row>
      <xdr:rowOff>1270</xdr:rowOff>
    </xdr:to>
    <xdr:pic>
      <xdr:nvPicPr>
        <xdr:cNvPr id="39" name="Рисунок 67" descr="Prorabт горизонт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7895" y="360045"/>
          <a:ext cx="145161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0</xdr:row>
      <xdr:rowOff>45720</xdr:rowOff>
    </xdr:from>
    <xdr:to>
      <xdr:col>0</xdr:col>
      <xdr:colOff>845820</xdr:colOff>
      <xdr:row>4</xdr:row>
      <xdr:rowOff>129540</xdr:rowOff>
    </xdr:to>
    <xdr:pic>
      <xdr:nvPicPr>
        <xdr:cNvPr id="40" name="Рисунок 68" descr="Bayramiх 2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5720"/>
          <a:ext cx="716280" cy="76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\&#1054;&#1090;&#1095;&#1077;&#1090;&#1099;%20&#1080;%20&#1087;&#1083;&#1072;&#1085;&#1099;\&#1055;&#1083;&#1072;&#1085;&#1099;%20&#1085;&#1072;%202010\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minal\data\Work\&#1054;&#1090;&#1095;&#1077;&#1090;&#1099;%20&#1080;%20&#1087;&#1083;&#1072;&#1085;&#1099;\&#1055;&#1083;&#1072;&#1085;&#1099;%20&#1085;&#1072;%202010\&#1062;&#1077;&#1085;&#1086;&#1074;&#1072;&#1103;%20&#1087;&#1086;&#1083;&#1080;&#1090;&#1080;&#1082;&#1072;%20&#1089;%202010%2018%2001%20&#1076;&#1083;&#1103;%20&#1088;&#1072;&#1089;&#1089;&#1099;&#1083;&#1086;&#108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72;&#1073;/30.03.16%20&#1062;&#1055;%20&#1076;&#1080;&#1083;&#1077;&#1088;&#1089;&#1082;&#1080;&#1081;%20&#1087;&#1088;&#1072;&#1081;&#1089;&#1083;&#1080;&#1089;&#1090;%20(&#1089;%20%2015%2004%2016)%20&#1089;&#1086;%20&#1089;&#1082;&#1080;&#1076;&#1082;&#1072;&#1084;&#1080;%20&#1080;%20&#1089;%20&#1074;&#1093;&#1086;&#1076;&#1103;&#1097;&#1080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  <sheetName val="Прайс Bayramix SEND"/>
      <sheetName val="в письмо"/>
    </sheetNames>
    <sheetDataSet>
      <sheetData sheetId="0">
        <row r="2">
          <cell r="A2" t="str">
            <v>клиент</v>
          </cell>
        </row>
        <row r="4">
          <cell r="A4" t="str">
            <v xml:space="preserve">ТриМстрой </v>
          </cell>
        </row>
        <row r="5">
          <cell r="A5" t="str">
            <v>РСУ</v>
          </cell>
        </row>
        <row r="6">
          <cell r="A6" t="str">
            <v>Лакра</v>
          </cell>
        </row>
        <row r="7">
          <cell r="A7" t="str">
            <v>"Турецкий Торговый Дом" ООО</v>
          </cell>
        </row>
        <row r="8">
          <cell r="A8" t="str">
            <v>"Дубль-Л"ООО</v>
          </cell>
        </row>
        <row r="9">
          <cell r="A9" t="str">
            <v>ИП Оздоев Ахмед Русланович</v>
          </cell>
        </row>
        <row r="10">
          <cell r="A10" t="str">
            <v>"БайрамБалт" ООО</v>
          </cell>
        </row>
        <row r="11">
          <cell r="A11" t="str">
            <v>"Орион-Экспрессия" ООО</v>
          </cell>
        </row>
        <row r="12">
          <cell r="A12" t="str">
            <v>"БайрамБалт" общий</v>
          </cell>
        </row>
        <row r="13">
          <cell r="A13" t="str">
            <v>Торговый Дом  "Велес" ООО</v>
          </cell>
        </row>
        <row r="14">
          <cell r="A14" t="str">
            <v>"Альтена"ООО</v>
          </cell>
        </row>
        <row r="15">
          <cell r="A15" t="str">
            <v>Федяев</v>
          </cell>
        </row>
        <row r="16">
          <cell r="A16" t="str">
            <v>ИП Клименко Елена Анатольевна</v>
          </cell>
        </row>
        <row r="17">
          <cell r="A17" t="str">
            <v>ИП Милёшин О</v>
          </cell>
        </row>
        <row r="18">
          <cell r="A18" t="str">
            <v>Технострой</v>
          </cell>
        </row>
        <row r="19">
          <cell r="A19" t="str">
            <v>"Краски XXIвек" ООО</v>
          </cell>
        </row>
        <row r="20">
          <cell r="A20" t="str">
            <v>"Экспо-Строй" ООО</v>
          </cell>
        </row>
        <row r="21">
          <cell r="A21" t="str">
            <v>МВ-СтройООО</v>
          </cell>
        </row>
        <row r="22">
          <cell r="A22" t="str">
            <v>ПФ"Спецпроммонтаж" ООО</v>
          </cell>
        </row>
        <row r="23">
          <cell r="A23" t="str">
            <v>"СтройТорг" ООО Клондайк +</v>
          </cell>
        </row>
        <row r="24">
          <cell r="A24" t="str">
            <v>"Стройинтер" ЗАО Пермь</v>
          </cell>
        </row>
        <row r="25">
          <cell r="A25" t="str">
            <v>"Евростиль"ООО Череповец</v>
          </cell>
        </row>
        <row r="26">
          <cell r="A26" t="str">
            <v>ИПБОЮЛ Шевченко  Надежда Степановна</v>
          </cell>
        </row>
        <row r="27">
          <cell r="A27" t="str">
            <v>ИП Кудашев Игорь Владимирович</v>
          </cell>
        </row>
        <row r="28">
          <cell r="A28" t="str">
            <v>"ЭКАУНТ ТРЕЙДИНГ" УП</v>
          </cell>
        </row>
        <row r="29">
          <cell r="A29" t="str">
            <v>"СтальКомплект"ООО</v>
          </cell>
        </row>
        <row r="30">
          <cell r="A30" t="str">
            <v>ИП Пенькова Лолита Павловна</v>
          </cell>
        </row>
        <row r="31">
          <cell r="A31" t="str">
            <v>"Терра-Колор"ООО</v>
          </cell>
        </row>
        <row r="32">
          <cell r="A32" t="str">
            <v>"ЛайтСтрой" ООО</v>
          </cell>
        </row>
        <row r="33">
          <cell r="A33" t="str">
            <v>ПКФ Символ</v>
          </cell>
        </row>
        <row r="34">
          <cell r="A34" t="str">
            <v>ЧЛ Алексеев К.</v>
          </cell>
        </row>
        <row r="35">
          <cell r="A35" t="str">
            <v>"ЕКС" ООО</v>
          </cell>
        </row>
        <row r="36">
          <cell r="A36" t="str">
            <v>ИП Орлов Сергей Вячеславович</v>
          </cell>
        </row>
        <row r="37">
          <cell r="A37" t="str">
            <v>ИП Будикин А.Д.  Печера</v>
          </cell>
        </row>
        <row r="38">
          <cell r="A38" t="str">
            <v>"ЮНИСТРОЙ" ТД ООО</v>
          </cell>
        </row>
        <row r="39">
          <cell r="A39" t="str">
            <v>"Шелангерские краски"ООО</v>
          </cell>
        </row>
        <row r="40">
          <cell r="A40" t="str">
            <v>"Ролс-Дельта"ООО</v>
          </cell>
        </row>
        <row r="41">
          <cell r="A41" t="str">
            <v>"Строй Сити" - селти</v>
          </cell>
        </row>
        <row r="42">
          <cell r="A42" t="str">
            <v>"Проминвест" ЗАО</v>
          </cell>
        </row>
        <row r="43">
          <cell r="A43" t="str">
            <v>ИП Мазняк</v>
          </cell>
        </row>
        <row r="44">
          <cell r="A44" t="str">
            <v>"Вантаа"ООО</v>
          </cell>
        </row>
        <row r="45">
          <cell r="A45" t="str">
            <v>ПБОЮЛ Цыганов А.И.</v>
          </cell>
        </row>
        <row r="46">
          <cell r="A46" t="str">
            <v>"Скарабей" ТК</v>
          </cell>
        </row>
        <row r="47">
          <cell r="A47" t="str">
            <v>"КОСМА-Сервис" ООО</v>
          </cell>
        </row>
        <row r="48">
          <cell r="A48" t="str">
            <v>"Очаковский строительный комбинат"ООО</v>
          </cell>
        </row>
        <row r="49">
          <cell r="A49" t="str">
            <v>"Пилон"  ЭПФ ООО</v>
          </cell>
        </row>
        <row r="50">
          <cell r="A50" t="str">
            <v>Де Га</v>
          </cell>
        </row>
        <row r="51">
          <cell r="A51" t="str">
            <v>"Строй Град"ООО</v>
          </cell>
        </row>
        <row r="52">
          <cell r="A52" t="str">
            <v>Саха-Торг  ООО</v>
          </cell>
        </row>
        <row r="53">
          <cell r="A53" t="str">
            <v>"Большой Ремонт" ООО</v>
          </cell>
        </row>
        <row r="54">
          <cell r="A54" t="str">
            <v>ИП Кислицына</v>
          </cell>
        </row>
        <row r="55">
          <cell r="A55" t="str">
            <v>ИП Заркова В.Н.</v>
          </cell>
        </row>
        <row r="56">
          <cell r="A56" t="str">
            <v>ИП Навина Светлана Юрьевна</v>
          </cell>
        </row>
        <row r="57">
          <cell r="A57" t="str">
            <v>ИП Венгерец Дмитрий Анатольевич</v>
          </cell>
        </row>
        <row r="58">
          <cell r="A58" t="str">
            <v>"Стрела"ЗАО</v>
          </cell>
        </row>
        <row r="59">
          <cell r="A59" t="str">
            <v>"Компания Штат" ООО</v>
          </cell>
        </row>
        <row r="60">
          <cell r="A60" t="str">
            <v>ИП Сайфутдинов А.Н.</v>
          </cell>
        </row>
        <row r="61">
          <cell r="A61" t="str">
            <v>ИП Мухаметзянова Лилия Раилевна</v>
          </cell>
        </row>
        <row r="62">
          <cell r="A62" t="str">
            <v>"Аладдин" ООО дом</v>
          </cell>
        </row>
        <row r="63">
          <cell r="A63" t="str">
            <v>"СК Альянс"ООО</v>
          </cell>
        </row>
        <row r="64">
          <cell r="A64" t="str">
            <v>"Квадро" ООО</v>
          </cell>
        </row>
        <row r="65">
          <cell r="A65" t="str">
            <v>Ремонт. RuООО</v>
          </cell>
        </row>
        <row r="66">
          <cell r="A66" t="str">
            <v>ИП Сафрошкин В.А.</v>
          </cell>
        </row>
        <row r="67">
          <cell r="A67" t="str">
            <v>"Спартак-отделочные материалы" ООО</v>
          </cell>
        </row>
        <row r="68">
          <cell r="A68" t="str">
            <v>"Колер-Сити" ООО</v>
          </cell>
        </row>
        <row r="69">
          <cell r="A69" t="str">
            <v>Предприниматель Шаповалова Н.В.</v>
          </cell>
        </row>
        <row r="70">
          <cell r="A70" t="str">
            <v>"СМ ПРОФИ" ООО</v>
          </cell>
        </row>
        <row r="71">
          <cell r="A71" t="str">
            <v>"ФарБорС М" ООО</v>
          </cell>
        </row>
        <row r="72">
          <cell r="A72" t="str">
            <v>"СтройТерминал" (Калуга)</v>
          </cell>
        </row>
        <row r="73">
          <cell r="A73" t="str">
            <v>ИП Красильникова А.В.</v>
          </cell>
        </row>
        <row r="74">
          <cell r="A74" t="str">
            <v>ИП Санжара Константин Викторович</v>
          </cell>
        </row>
        <row r="75">
          <cell r="A75" t="str">
            <v>ИП Беззубова Е.Н.</v>
          </cell>
        </row>
        <row r="76">
          <cell r="A76" t="str">
            <v>"АртРевю"ООО</v>
          </cell>
        </row>
        <row r="77">
          <cell r="A77" t="str">
            <v>"Декор Объект" ООО</v>
          </cell>
        </row>
        <row r="78">
          <cell r="A78" t="str">
            <v>"Технострой-Отделочные Материалы"ООО</v>
          </cell>
        </row>
        <row r="79">
          <cell r="A79" t="str">
            <v>"Проминвест" ЗАО Кострома</v>
          </cell>
        </row>
        <row r="80">
          <cell r="A80" t="str">
            <v>"Новый стиль"ООО</v>
          </cell>
        </row>
        <row r="81">
          <cell r="A81" t="str">
            <v>"Компания АСТШ" ОАО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по клиентам "/>
      <sheetName val="Прайс Bayramix SEND"/>
      <sheetName val="в письмо"/>
    </sheetNames>
    <sheetDataSet>
      <sheetData sheetId="0">
        <row r="2">
          <cell r="A2" t="str">
            <v>клиент</v>
          </cell>
        </row>
        <row r="4">
          <cell r="A4" t="str">
            <v xml:space="preserve">ТриМстрой </v>
          </cell>
        </row>
        <row r="5">
          <cell r="A5" t="str">
            <v>РСУ</v>
          </cell>
        </row>
        <row r="6">
          <cell r="A6" t="str">
            <v>Лакра</v>
          </cell>
        </row>
        <row r="7">
          <cell r="A7" t="str">
            <v>"Турецкий Торговый Дом" ООО</v>
          </cell>
        </row>
        <row r="8">
          <cell r="A8" t="str">
            <v>"Дубль-Л"ООО</v>
          </cell>
        </row>
        <row r="9">
          <cell r="A9" t="str">
            <v>ИП Оздоев Ахмед Русланович</v>
          </cell>
        </row>
        <row r="10">
          <cell r="A10" t="str">
            <v>"БайрамБалт" ООО</v>
          </cell>
        </row>
        <row r="11">
          <cell r="A11" t="str">
            <v>"Орион-Экспрессия" ООО</v>
          </cell>
        </row>
        <row r="12">
          <cell r="A12" t="str">
            <v>"БайрамБалт" общий</v>
          </cell>
        </row>
        <row r="13">
          <cell r="A13" t="str">
            <v>Торговый Дом  "Велес" ООО</v>
          </cell>
        </row>
        <row r="14">
          <cell r="A14" t="str">
            <v>"Альтена"ООО</v>
          </cell>
        </row>
        <row r="15">
          <cell r="A15" t="str">
            <v>Федяев</v>
          </cell>
        </row>
        <row r="16">
          <cell r="A16" t="str">
            <v>ИП Клименко Елена Анатольевна</v>
          </cell>
        </row>
        <row r="17">
          <cell r="A17" t="str">
            <v>ИП Милёшин О</v>
          </cell>
        </row>
        <row r="18">
          <cell r="A18" t="str">
            <v>Технострой</v>
          </cell>
        </row>
        <row r="19">
          <cell r="A19" t="str">
            <v>"Краски XXIвек" ООО</v>
          </cell>
        </row>
        <row r="20">
          <cell r="A20" t="str">
            <v>"Экспо-Строй" ООО</v>
          </cell>
        </row>
        <row r="21">
          <cell r="A21" t="str">
            <v>МВ-СтройООО</v>
          </cell>
        </row>
        <row r="22">
          <cell r="A22" t="str">
            <v>ПФ"Спецпроммонтаж" ООО</v>
          </cell>
        </row>
        <row r="23">
          <cell r="A23" t="str">
            <v>"СтройТорг" ООО Клондайк +</v>
          </cell>
        </row>
        <row r="24">
          <cell r="A24" t="str">
            <v>"Стройинтер" ЗАО Пермь</v>
          </cell>
        </row>
        <row r="25">
          <cell r="A25" t="str">
            <v>"Евростиль"ООО Череповец</v>
          </cell>
        </row>
        <row r="26">
          <cell r="A26" t="str">
            <v>ИПБОЮЛ Шевченко  Надежда Степановна</v>
          </cell>
        </row>
        <row r="27">
          <cell r="A27" t="str">
            <v>ИП Кудашев Игорь Владимирович</v>
          </cell>
        </row>
        <row r="28">
          <cell r="A28" t="str">
            <v>"ЭКАУНТ ТРЕЙДИНГ" УП</v>
          </cell>
        </row>
        <row r="29">
          <cell r="A29" t="str">
            <v>"СтальКомплект"ООО</v>
          </cell>
        </row>
        <row r="30">
          <cell r="A30" t="str">
            <v>ИП Пенькова Лолита Павловна</v>
          </cell>
        </row>
        <row r="31">
          <cell r="A31" t="str">
            <v>"Терра-Колор"ООО</v>
          </cell>
        </row>
        <row r="32">
          <cell r="A32" t="str">
            <v>"ЛайтСтрой" ООО</v>
          </cell>
        </row>
        <row r="33">
          <cell r="A33" t="str">
            <v>ПКФ Символ</v>
          </cell>
        </row>
        <row r="34">
          <cell r="A34" t="str">
            <v>ЧЛ Алексеев К.</v>
          </cell>
        </row>
        <row r="35">
          <cell r="A35" t="str">
            <v>"ЕКС" ООО</v>
          </cell>
        </row>
        <row r="36">
          <cell r="A36" t="str">
            <v>ИП Орлов Сергей Вячеславович</v>
          </cell>
        </row>
        <row r="37">
          <cell r="A37" t="str">
            <v>ИП Будикин А.Д.  Печера</v>
          </cell>
        </row>
        <row r="38">
          <cell r="A38" t="str">
            <v>"ЮНИСТРОЙ" ТД ООО</v>
          </cell>
        </row>
        <row r="39">
          <cell r="A39" t="str">
            <v>"Шелангерские краски"ООО</v>
          </cell>
        </row>
        <row r="40">
          <cell r="A40" t="str">
            <v>"Ролс-Дельта"ООО</v>
          </cell>
        </row>
        <row r="41">
          <cell r="A41" t="str">
            <v>"Строй Сити" - селти</v>
          </cell>
        </row>
        <row r="42">
          <cell r="A42" t="str">
            <v>"Проминвест" ЗАО</v>
          </cell>
        </row>
        <row r="43">
          <cell r="A43" t="str">
            <v>ИП Мазняк</v>
          </cell>
        </row>
        <row r="44">
          <cell r="A44" t="str">
            <v>"Вантаа"ООО</v>
          </cell>
        </row>
        <row r="45">
          <cell r="A45" t="str">
            <v>ПБОЮЛ Цыганов А.И.</v>
          </cell>
        </row>
        <row r="46">
          <cell r="A46" t="str">
            <v>"Скарабей" ТК</v>
          </cell>
        </row>
        <row r="47">
          <cell r="A47" t="str">
            <v>"КОСМА-Сервис" ООО</v>
          </cell>
        </row>
        <row r="48">
          <cell r="A48" t="str">
            <v>"Очаковский строительный комбинат"ООО</v>
          </cell>
        </row>
        <row r="49">
          <cell r="A49" t="str">
            <v>"Пилон"  ЭПФ ООО</v>
          </cell>
        </row>
        <row r="50">
          <cell r="A50" t="str">
            <v>Де Га</v>
          </cell>
        </row>
        <row r="51">
          <cell r="A51" t="str">
            <v>"Строй Град"ООО</v>
          </cell>
        </row>
        <row r="52">
          <cell r="A52" t="str">
            <v>Саха-Торг  ООО</v>
          </cell>
        </row>
        <row r="53">
          <cell r="A53" t="str">
            <v>"Большой Ремонт" ООО</v>
          </cell>
        </row>
        <row r="54">
          <cell r="A54" t="str">
            <v>ИП Кислицына</v>
          </cell>
        </row>
        <row r="55">
          <cell r="A55" t="str">
            <v>ИП Заркова В.Н.</v>
          </cell>
        </row>
        <row r="56">
          <cell r="A56" t="str">
            <v>ИП Навина Светлана Юрьевна</v>
          </cell>
        </row>
        <row r="57">
          <cell r="A57" t="str">
            <v>ИП Венгерец Дмитрий Анатольевич</v>
          </cell>
        </row>
        <row r="58">
          <cell r="A58" t="str">
            <v>"Стрела"ЗАО</v>
          </cell>
        </row>
        <row r="59">
          <cell r="A59" t="str">
            <v>"Компания Штат" ООО</v>
          </cell>
        </row>
        <row r="60">
          <cell r="A60" t="str">
            <v>ИП Сайфутдинов А.Н.</v>
          </cell>
        </row>
        <row r="61">
          <cell r="A61" t="str">
            <v>ИП Мухаметзянова Лилия Раилевна</v>
          </cell>
        </row>
        <row r="62">
          <cell r="A62" t="str">
            <v>"Аладдин" ООО дом</v>
          </cell>
        </row>
        <row r="63">
          <cell r="A63" t="str">
            <v>"СК Альянс"ООО</v>
          </cell>
        </row>
        <row r="64">
          <cell r="A64" t="str">
            <v>"Квадро" ООО</v>
          </cell>
        </row>
        <row r="65">
          <cell r="A65" t="str">
            <v>Ремонт. RuООО</v>
          </cell>
        </row>
        <row r="66">
          <cell r="A66" t="str">
            <v>ИП Сафрошкин В.А.</v>
          </cell>
        </row>
        <row r="67">
          <cell r="A67" t="str">
            <v>"Спартак-отделочные материалы" ООО</v>
          </cell>
        </row>
        <row r="68">
          <cell r="A68" t="str">
            <v>"Колер-Сити" ООО</v>
          </cell>
        </row>
        <row r="69">
          <cell r="A69" t="str">
            <v>Предприниматель Шаповалова Н.В.</v>
          </cell>
        </row>
        <row r="70">
          <cell r="A70" t="str">
            <v>"СМ ПРОФИ" ООО</v>
          </cell>
        </row>
        <row r="71">
          <cell r="A71" t="str">
            <v>"ФарБорС М" ООО</v>
          </cell>
        </row>
        <row r="72">
          <cell r="A72" t="str">
            <v>"СтройТерминал" (Калуга)</v>
          </cell>
        </row>
        <row r="73">
          <cell r="A73" t="str">
            <v>ИП Красильникова А.В.</v>
          </cell>
        </row>
        <row r="74">
          <cell r="A74" t="str">
            <v>ИП Санжара Константин Викторович</v>
          </cell>
        </row>
        <row r="75">
          <cell r="A75" t="str">
            <v>ИП Беззубова Е.Н.</v>
          </cell>
        </row>
        <row r="76">
          <cell r="A76" t="str">
            <v>"АртРевю"ООО</v>
          </cell>
        </row>
        <row r="77">
          <cell r="A77" t="str">
            <v>"Декор Объект" ООО</v>
          </cell>
        </row>
        <row r="78">
          <cell r="A78" t="str">
            <v>"Технострой-Отделочные Материалы"ООО</v>
          </cell>
        </row>
        <row r="79">
          <cell r="A79" t="str">
            <v>"Проминвест" ЗАО Кострома</v>
          </cell>
        </row>
        <row r="80">
          <cell r="A80" t="str">
            <v>"Новый стиль"ООО</v>
          </cell>
        </row>
        <row r="81">
          <cell r="A81" t="str">
            <v>"Компания АСТШ" ОАО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овая политика"/>
      <sheetName val="OLSTA"/>
      <sheetName val="Decorazza"/>
      <sheetName val="Decorazza (за 1м.кв)"/>
      <sheetName val="Штукатурки Bayramix"/>
      <sheetName val="Краски Bayramix"/>
      <sheetName val="ДОМ Prorab "/>
      <sheetName val="ЖИДКИЕ ОБОИ"/>
      <sheetName val="пластер"/>
      <sheetName val="Cladstone"/>
      <sheetName val="SP"/>
      <sheetName val="Инструменты"/>
      <sheetName val="Окрасочное оборудованние"/>
      <sheetName val="по работам 2012"/>
      <sheetName val="Акция в КК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O11">
            <v>680</v>
          </cell>
        </row>
        <row r="16">
          <cell r="O16">
            <v>650</v>
          </cell>
        </row>
        <row r="19">
          <cell r="O19">
            <v>775</v>
          </cell>
        </row>
        <row r="22">
          <cell r="O22">
            <v>595</v>
          </cell>
        </row>
        <row r="25">
          <cell r="O25">
            <v>1270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ecorazza.com/" TargetMode="External"/><Relationship Id="rId1" Type="http://schemas.openxmlformats.org/officeDocument/2006/relationships/hyperlink" Target="http://www.bayramix.ru/" TargetMode="External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corazza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ecorazza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8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65"/>
  <sheetViews>
    <sheetView workbookViewId="0">
      <selection activeCell="F5" sqref="F5"/>
    </sheetView>
  </sheetViews>
  <sheetFormatPr defaultRowHeight="12.75"/>
  <cols>
    <col min="1" max="1" width="25.42578125" style="386" customWidth="1"/>
    <col min="2" max="2" width="64" style="386" customWidth="1"/>
    <col min="3" max="3" width="7.42578125" style="386" customWidth="1"/>
    <col min="4" max="4" width="9.42578125" style="386" customWidth="1"/>
    <col min="5" max="5" width="12.42578125" style="386" bestFit="1" customWidth="1"/>
    <col min="6" max="6" width="9.140625" style="28" customWidth="1"/>
    <col min="7" max="7" width="8.28515625" style="3" customWidth="1"/>
    <col min="8" max="8" width="7.5703125" style="386" customWidth="1"/>
    <col min="9" max="9" width="7.28515625" style="3" bestFit="1" customWidth="1"/>
    <col min="10" max="10" width="10.140625" style="14" customWidth="1"/>
    <col min="11" max="12" width="3" style="386" hidden="1" customWidth="1"/>
  </cols>
  <sheetData>
    <row r="1" spans="1:12" ht="15.75" customHeight="1">
      <c r="A1" s="4"/>
      <c r="B1" s="471" t="s">
        <v>693</v>
      </c>
      <c r="C1" s="471"/>
      <c r="D1" s="471"/>
      <c r="E1" s="471"/>
      <c r="F1" s="6"/>
      <c r="G1" s="402"/>
      <c r="H1" s="22"/>
      <c r="I1" s="23"/>
      <c r="J1" s="34" t="s">
        <v>476</v>
      </c>
      <c r="K1" s="4"/>
      <c r="L1" s="4"/>
    </row>
    <row r="2" spans="1:12" ht="15.75">
      <c r="A2" s="36"/>
      <c r="B2" s="471"/>
      <c r="C2" s="471"/>
      <c r="D2" s="471"/>
      <c r="E2" s="471"/>
      <c r="F2" s="6"/>
      <c r="G2" s="18"/>
      <c r="H2" s="18"/>
      <c r="I2" s="18"/>
      <c r="J2" s="35" t="s">
        <v>245</v>
      </c>
    </row>
    <row r="3" spans="1:12" ht="15.75">
      <c r="A3" s="36"/>
      <c r="B3" s="471"/>
      <c r="C3" s="471"/>
      <c r="D3" s="471"/>
      <c r="E3" s="471"/>
      <c r="F3" s="6"/>
      <c r="G3" s="18"/>
      <c r="H3" s="18"/>
      <c r="I3" s="18"/>
      <c r="J3" s="35" t="s">
        <v>66</v>
      </c>
    </row>
    <row r="4" spans="1:12" ht="15.75">
      <c r="A4" s="36"/>
      <c r="B4" s="471"/>
      <c r="C4" s="471"/>
      <c r="D4" s="471"/>
      <c r="E4" s="471"/>
      <c r="F4" s="6"/>
      <c r="G4" s="7"/>
      <c r="H4" s="22"/>
      <c r="I4" s="23"/>
      <c r="J4" s="35" t="s">
        <v>570</v>
      </c>
      <c r="K4" s="4"/>
      <c r="L4" s="4"/>
    </row>
    <row r="5" spans="1:12">
      <c r="A5" s="37"/>
      <c r="B5" s="472"/>
      <c r="C5" s="472"/>
      <c r="D5" s="472"/>
      <c r="E5" s="472"/>
      <c r="F5" s="668" t="s">
        <v>695</v>
      </c>
      <c r="G5" s="60">
        <v>12</v>
      </c>
      <c r="H5" s="4"/>
      <c r="I5" s="23"/>
      <c r="J5" s="403" t="s">
        <v>571</v>
      </c>
      <c r="K5" s="4"/>
      <c r="L5" s="4"/>
    </row>
    <row r="6" spans="1:12" ht="45">
      <c r="A6" s="473" t="s">
        <v>79</v>
      </c>
      <c r="B6" s="474"/>
      <c r="C6" s="64" t="s">
        <v>76</v>
      </c>
      <c r="D6" s="31" t="s">
        <v>77</v>
      </c>
      <c r="E6" s="258" t="s">
        <v>72</v>
      </c>
      <c r="F6" s="404" t="s">
        <v>396</v>
      </c>
      <c r="G6" s="404" t="s">
        <v>5</v>
      </c>
      <c r="H6" s="67" t="s">
        <v>3</v>
      </c>
      <c r="I6" s="405" t="s">
        <v>4</v>
      </c>
      <c r="J6" s="31" t="s">
        <v>71</v>
      </c>
      <c r="K6" s="8"/>
      <c r="L6" s="8"/>
    </row>
    <row r="7" spans="1:12" ht="15">
      <c r="A7" s="406" t="s">
        <v>572</v>
      </c>
      <c r="B7" s="407"/>
      <c r="C7" s="407"/>
      <c r="D7" s="407"/>
      <c r="E7" s="407"/>
      <c r="F7" s="408"/>
      <c r="G7" s="407"/>
      <c r="H7" s="407"/>
      <c r="I7" s="407"/>
      <c r="J7" s="409"/>
      <c r="K7" s="410"/>
      <c r="L7" s="411"/>
    </row>
    <row r="8" spans="1:12" ht="15" customHeight="1">
      <c r="A8" s="469" t="s">
        <v>573</v>
      </c>
      <c r="B8" s="470" t="s">
        <v>574</v>
      </c>
      <c r="C8" s="412">
        <f>C$16/D$16*D8</f>
        <v>1.22</v>
      </c>
      <c r="D8" s="354">
        <v>0.9</v>
      </c>
      <c r="E8" s="467" t="s">
        <v>575</v>
      </c>
      <c r="F8" s="353">
        <v>660</v>
      </c>
      <c r="G8" s="352">
        <f t="shared" ref="G8:G47" si="0">F8/C8</f>
        <v>540.98360655737702</v>
      </c>
      <c r="H8" s="351">
        <f>D8*K8</f>
        <v>10.8</v>
      </c>
      <c r="I8" s="350">
        <f t="shared" ref="I8:I34" si="1">F8/H8</f>
        <v>61.111111111111107</v>
      </c>
      <c r="J8" s="359">
        <v>378</v>
      </c>
      <c r="K8" s="362">
        <v>12</v>
      </c>
    </row>
    <row r="9" spans="1:12" ht="15" customHeight="1">
      <c r="A9" s="469"/>
      <c r="B9" s="470"/>
      <c r="C9" s="412">
        <f>C$16/D$16*D9</f>
        <v>3.6599999999999997</v>
      </c>
      <c r="D9" s="354">
        <v>2.7</v>
      </c>
      <c r="E9" s="467"/>
      <c r="F9" s="353">
        <v>1780</v>
      </c>
      <c r="G9" s="352">
        <f t="shared" si="0"/>
        <v>486.33879781420768</v>
      </c>
      <c r="H9" s="351">
        <f>D9*K9</f>
        <v>32.400000000000006</v>
      </c>
      <c r="I9" s="350">
        <f t="shared" si="1"/>
        <v>54.938271604938265</v>
      </c>
      <c r="J9" s="349">
        <v>180</v>
      </c>
      <c r="K9" s="362">
        <v>12</v>
      </c>
    </row>
    <row r="10" spans="1:12" ht="15" customHeight="1">
      <c r="A10" s="469"/>
      <c r="B10" s="470"/>
      <c r="C10" s="354">
        <v>12.2</v>
      </c>
      <c r="D10" s="354">
        <v>9</v>
      </c>
      <c r="E10" s="467"/>
      <c r="F10" s="353">
        <v>5360</v>
      </c>
      <c r="G10" s="352">
        <f t="shared" si="0"/>
        <v>439.34426229508199</v>
      </c>
      <c r="H10" s="351">
        <f>D10*K10</f>
        <v>108</v>
      </c>
      <c r="I10" s="350">
        <f t="shared" si="1"/>
        <v>49.629629629629626</v>
      </c>
      <c r="J10" s="359">
        <v>44</v>
      </c>
      <c r="K10" s="362">
        <v>12</v>
      </c>
    </row>
    <row r="11" spans="1:12" ht="15" customHeight="1">
      <c r="A11" s="469"/>
      <c r="B11" s="470" t="s">
        <v>555</v>
      </c>
      <c r="C11" s="412">
        <f>C$19/D$19*D11</f>
        <v>1.17</v>
      </c>
      <c r="D11" s="354">
        <v>0.9</v>
      </c>
      <c r="E11" s="467" t="s">
        <v>575</v>
      </c>
      <c r="F11" s="353">
        <v>450</v>
      </c>
      <c r="G11" s="352">
        <f t="shared" si="0"/>
        <v>384.61538461538464</v>
      </c>
      <c r="H11" s="351">
        <f>D11*K11</f>
        <v>10.8</v>
      </c>
      <c r="I11" s="350">
        <f t="shared" si="1"/>
        <v>41.666666666666664</v>
      </c>
      <c r="J11" s="359">
        <v>378</v>
      </c>
      <c r="K11" s="362">
        <v>12</v>
      </c>
    </row>
    <row r="12" spans="1:12" ht="15" customHeight="1">
      <c r="A12" s="469"/>
      <c r="B12" s="470"/>
      <c r="C12" s="412">
        <f>C$19/D$19*D12</f>
        <v>3.51</v>
      </c>
      <c r="D12" s="354">
        <v>2.7</v>
      </c>
      <c r="E12" s="467"/>
      <c r="F12" s="353">
        <v>1210</v>
      </c>
      <c r="G12" s="352">
        <f t="shared" si="0"/>
        <v>344.72934472934475</v>
      </c>
      <c r="H12" s="351">
        <f>D12*K12</f>
        <v>32.400000000000006</v>
      </c>
      <c r="I12" s="350">
        <f t="shared" si="1"/>
        <v>37.34567901234567</v>
      </c>
      <c r="J12" s="349">
        <v>180</v>
      </c>
      <c r="K12" s="362">
        <v>12</v>
      </c>
    </row>
    <row r="13" spans="1:12" ht="15" customHeight="1">
      <c r="A13" s="469"/>
      <c r="B13" s="470"/>
      <c r="C13" s="354">
        <v>11.7</v>
      </c>
      <c r="D13" s="354">
        <v>9</v>
      </c>
      <c r="E13" s="467"/>
      <c r="F13" s="353">
        <v>3640</v>
      </c>
      <c r="G13" s="352">
        <f t="shared" si="0"/>
        <v>311.11111111111114</v>
      </c>
      <c r="H13" s="351">
        <f>D13*K13</f>
        <v>108</v>
      </c>
      <c r="I13" s="350">
        <f t="shared" si="1"/>
        <v>33.703703703703702</v>
      </c>
      <c r="J13" s="359">
        <v>44</v>
      </c>
      <c r="K13" s="362">
        <v>12</v>
      </c>
    </row>
    <row r="14" spans="1:12" ht="15" customHeight="1">
      <c r="A14" s="469" t="s">
        <v>576</v>
      </c>
      <c r="B14" s="470" t="s">
        <v>577</v>
      </c>
      <c r="C14" s="412">
        <f>C$16/D$16*D14</f>
        <v>1.22</v>
      </c>
      <c r="D14" s="354">
        <v>0.9</v>
      </c>
      <c r="E14" s="467" t="s">
        <v>575</v>
      </c>
      <c r="F14" s="353">
        <v>630</v>
      </c>
      <c r="G14" s="352">
        <f t="shared" si="0"/>
        <v>516.39344262295083</v>
      </c>
      <c r="H14" s="351">
        <f>D14*K14</f>
        <v>10.8</v>
      </c>
      <c r="I14" s="350">
        <f t="shared" si="1"/>
        <v>58.333333333333329</v>
      </c>
      <c r="J14" s="359">
        <v>378</v>
      </c>
      <c r="K14" s="362">
        <v>12</v>
      </c>
    </row>
    <row r="15" spans="1:12" ht="15" customHeight="1">
      <c r="A15" s="469"/>
      <c r="B15" s="470"/>
      <c r="C15" s="412">
        <f>C$16/D$16*D15</f>
        <v>3.6599999999999997</v>
      </c>
      <c r="D15" s="354">
        <v>2.7</v>
      </c>
      <c r="E15" s="467"/>
      <c r="F15" s="353">
        <v>1690</v>
      </c>
      <c r="G15" s="352">
        <f t="shared" si="0"/>
        <v>461.74863387978144</v>
      </c>
      <c r="H15" s="351">
        <f>D15*K15</f>
        <v>32.400000000000006</v>
      </c>
      <c r="I15" s="350">
        <f t="shared" si="1"/>
        <v>52.160493827160487</v>
      </c>
      <c r="J15" s="349">
        <v>180</v>
      </c>
      <c r="K15" s="362">
        <v>12</v>
      </c>
    </row>
    <row r="16" spans="1:12" ht="15" customHeight="1">
      <c r="A16" s="469"/>
      <c r="B16" s="470"/>
      <c r="C16" s="354">
        <v>12.2</v>
      </c>
      <c r="D16" s="354">
        <v>9</v>
      </c>
      <c r="E16" s="467"/>
      <c r="F16" s="353">
        <v>5110</v>
      </c>
      <c r="G16" s="352">
        <f t="shared" si="0"/>
        <v>418.85245901639348</v>
      </c>
      <c r="H16" s="351">
        <f>D16*K16</f>
        <v>108</v>
      </c>
      <c r="I16" s="350">
        <f t="shared" si="1"/>
        <v>47.314814814814817</v>
      </c>
      <c r="J16" s="359">
        <v>44</v>
      </c>
      <c r="K16" s="362">
        <v>12</v>
      </c>
    </row>
    <row r="17" spans="1:11" ht="15" customHeight="1">
      <c r="A17" s="469"/>
      <c r="B17" s="470" t="s">
        <v>578</v>
      </c>
      <c r="C17" s="412">
        <f>C$19/D$19*D17</f>
        <v>1.17</v>
      </c>
      <c r="D17" s="354">
        <v>0.9</v>
      </c>
      <c r="E17" s="467" t="s">
        <v>575</v>
      </c>
      <c r="F17" s="353">
        <v>430</v>
      </c>
      <c r="G17" s="352">
        <f t="shared" si="0"/>
        <v>367.52136752136755</v>
      </c>
      <c r="H17" s="351">
        <f>D17*K17</f>
        <v>10.8</v>
      </c>
      <c r="I17" s="350">
        <f t="shared" si="1"/>
        <v>39.81481481481481</v>
      </c>
      <c r="J17" s="359">
        <v>378</v>
      </c>
      <c r="K17" s="362">
        <v>12</v>
      </c>
    </row>
    <row r="18" spans="1:11" ht="15" customHeight="1">
      <c r="A18" s="469"/>
      <c r="B18" s="470"/>
      <c r="C18" s="412">
        <f>C$19/D$19*D18</f>
        <v>3.51</v>
      </c>
      <c r="D18" s="354">
        <v>2.7</v>
      </c>
      <c r="E18" s="467"/>
      <c r="F18" s="353">
        <v>1160</v>
      </c>
      <c r="G18" s="352">
        <f t="shared" si="0"/>
        <v>330.48433048433048</v>
      </c>
      <c r="H18" s="351">
        <f>D18*K18</f>
        <v>32.400000000000006</v>
      </c>
      <c r="I18" s="350">
        <f t="shared" si="1"/>
        <v>35.802469135802461</v>
      </c>
      <c r="J18" s="349">
        <v>180</v>
      </c>
      <c r="K18" s="362">
        <v>12</v>
      </c>
    </row>
    <row r="19" spans="1:11" ht="15" customHeight="1">
      <c r="A19" s="469"/>
      <c r="B19" s="470"/>
      <c r="C19" s="354">
        <v>11.7</v>
      </c>
      <c r="D19" s="354">
        <v>9</v>
      </c>
      <c r="E19" s="467"/>
      <c r="F19" s="353">
        <v>3480</v>
      </c>
      <c r="G19" s="352">
        <f t="shared" si="0"/>
        <v>297.43589743589746</v>
      </c>
      <c r="H19" s="351">
        <f>D19*K19</f>
        <v>108</v>
      </c>
      <c r="I19" s="350">
        <f t="shared" si="1"/>
        <v>32.222222222222221</v>
      </c>
      <c r="J19" s="359">
        <v>44</v>
      </c>
      <c r="K19" s="362">
        <v>12</v>
      </c>
    </row>
    <row r="20" spans="1:11" ht="15" customHeight="1">
      <c r="A20" s="469" t="s">
        <v>579</v>
      </c>
      <c r="B20" s="470" t="s">
        <v>580</v>
      </c>
      <c r="C20" s="412">
        <f>C$22/D$22*D20</f>
        <v>1.18</v>
      </c>
      <c r="D20" s="354">
        <v>0.9</v>
      </c>
      <c r="E20" s="467" t="s">
        <v>575</v>
      </c>
      <c r="F20" s="353">
        <v>610</v>
      </c>
      <c r="G20" s="352">
        <f t="shared" si="0"/>
        <v>516.94915254237287</v>
      </c>
      <c r="H20" s="351">
        <f>D20*K20</f>
        <v>10.8</v>
      </c>
      <c r="I20" s="350">
        <f t="shared" si="1"/>
        <v>56.481481481481481</v>
      </c>
      <c r="J20" s="359">
        <v>378</v>
      </c>
      <c r="K20" s="362">
        <v>12</v>
      </c>
    </row>
    <row r="21" spans="1:11" ht="15" customHeight="1">
      <c r="A21" s="469"/>
      <c r="B21" s="470"/>
      <c r="C21" s="412">
        <f>C$22/D$22*D21</f>
        <v>3.54</v>
      </c>
      <c r="D21" s="354">
        <v>2.7</v>
      </c>
      <c r="E21" s="467"/>
      <c r="F21" s="353">
        <v>1650</v>
      </c>
      <c r="G21" s="352">
        <f t="shared" si="0"/>
        <v>466.10169491525426</v>
      </c>
      <c r="H21" s="351">
        <f>D21*K21</f>
        <v>32.400000000000006</v>
      </c>
      <c r="I21" s="350">
        <f t="shared" si="1"/>
        <v>50.925925925925917</v>
      </c>
      <c r="J21" s="349">
        <v>180</v>
      </c>
      <c r="K21" s="362">
        <v>12</v>
      </c>
    </row>
    <row r="22" spans="1:11" ht="15" customHeight="1">
      <c r="A22" s="469"/>
      <c r="B22" s="470"/>
      <c r="C22" s="354">
        <v>11.8</v>
      </c>
      <c r="D22" s="354">
        <v>9</v>
      </c>
      <c r="E22" s="467"/>
      <c r="F22" s="353">
        <v>4970</v>
      </c>
      <c r="G22" s="352">
        <f t="shared" si="0"/>
        <v>421.18644067796606</v>
      </c>
      <c r="H22" s="351">
        <f>D22*K22</f>
        <v>108</v>
      </c>
      <c r="I22" s="350">
        <f t="shared" si="1"/>
        <v>46.018518518518519</v>
      </c>
      <c r="J22" s="359">
        <v>44</v>
      </c>
      <c r="K22" s="362">
        <v>12</v>
      </c>
    </row>
    <row r="23" spans="1:11" ht="15" customHeight="1">
      <c r="A23" s="469"/>
      <c r="B23" s="470" t="s">
        <v>555</v>
      </c>
      <c r="C23" s="412">
        <f>C$19/D$19*D23</f>
        <v>1.17</v>
      </c>
      <c r="D23" s="354">
        <v>0.9</v>
      </c>
      <c r="E23" s="467" t="s">
        <v>575</v>
      </c>
      <c r="F23" s="353">
        <v>410</v>
      </c>
      <c r="G23" s="352">
        <f t="shared" si="0"/>
        <v>350.42735042735046</v>
      </c>
      <c r="H23" s="351">
        <f>D23*K23</f>
        <v>10.8</v>
      </c>
      <c r="I23" s="350">
        <f t="shared" si="1"/>
        <v>37.962962962962962</v>
      </c>
      <c r="J23" s="359">
        <v>378</v>
      </c>
      <c r="K23" s="362">
        <v>12</v>
      </c>
    </row>
    <row r="24" spans="1:11" ht="15" customHeight="1">
      <c r="A24" s="469"/>
      <c r="B24" s="470"/>
      <c r="C24" s="412">
        <f>C$19/D$19*D24</f>
        <v>3.51</v>
      </c>
      <c r="D24" s="354">
        <v>2.7</v>
      </c>
      <c r="E24" s="467"/>
      <c r="F24" s="353">
        <v>1120</v>
      </c>
      <c r="G24" s="352">
        <f t="shared" si="0"/>
        <v>319.08831908831911</v>
      </c>
      <c r="H24" s="351">
        <f>D24*K24</f>
        <v>32.400000000000006</v>
      </c>
      <c r="I24" s="350">
        <f t="shared" si="1"/>
        <v>34.567901234567898</v>
      </c>
      <c r="J24" s="349">
        <v>180</v>
      </c>
      <c r="K24" s="362">
        <v>12</v>
      </c>
    </row>
    <row r="25" spans="1:11" ht="15" customHeight="1">
      <c r="A25" s="469"/>
      <c r="B25" s="470"/>
      <c r="C25" s="354">
        <v>11.7</v>
      </c>
      <c r="D25" s="354">
        <v>9</v>
      </c>
      <c r="E25" s="467"/>
      <c r="F25" s="353">
        <v>3380</v>
      </c>
      <c r="G25" s="352">
        <f t="shared" si="0"/>
        <v>288.88888888888891</v>
      </c>
      <c r="H25" s="351">
        <f>D25*K25</f>
        <v>108</v>
      </c>
      <c r="I25" s="350">
        <f t="shared" si="1"/>
        <v>31.296296296296298</v>
      </c>
      <c r="J25" s="359">
        <v>44</v>
      </c>
      <c r="K25" s="362">
        <v>12</v>
      </c>
    </row>
    <row r="26" spans="1:11" ht="15" customHeight="1">
      <c r="A26" s="469" t="s">
        <v>581</v>
      </c>
      <c r="B26" s="470" t="s">
        <v>582</v>
      </c>
      <c r="C26" s="412">
        <f>C$28/D$28*D26</f>
        <v>1.18</v>
      </c>
      <c r="D26" s="354">
        <v>0.9</v>
      </c>
      <c r="E26" s="467" t="s">
        <v>575</v>
      </c>
      <c r="F26" s="353">
        <v>590</v>
      </c>
      <c r="G26" s="352">
        <f t="shared" si="0"/>
        <v>500</v>
      </c>
      <c r="H26" s="351">
        <f>D26*K26</f>
        <v>10.8</v>
      </c>
      <c r="I26" s="350">
        <f t="shared" si="1"/>
        <v>54.629629629629626</v>
      </c>
      <c r="J26" s="359">
        <v>378</v>
      </c>
      <c r="K26" s="362">
        <v>12</v>
      </c>
    </row>
    <row r="27" spans="1:11" ht="15" customHeight="1">
      <c r="A27" s="469"/>
      <c r="B27" s="470"/>
      <c r="C27" s="412">
        <f>C$28/D$28*D27</f>
        <v>3.54</v>
      </c>
      <c r="D27" s="354">
        <v>2.7</v>
      </c>
      <c r="E27" s="467"/>
      <c r="F27" s="353">
        <v>1590</v>
      </c>
      <c r="G27" s="352">
        <f t="shared" si="0"/>
        <v>449.15254237288133</v>
      </c>
      <c r="H27" s="351">
        <f>D27*K27</f>
        <v>32.400000000000006</v>
      </c>
      <c r="I27" s="350">
        <f t="shared" si="1"/>
        <v>49.074074074074062</v>
      </c>
      <c r="J27" s="349">
        <v>180</v>
      </c>
      <c r="K27" s="362">
        <v>12</v>
      </c>
    </row>
    <row r="28" spans="1:11" ht="15" customHeight="1">
      <c r="A28" s="469"/>
      <c r="B28" s="470"/>
      <c r="C28" s="354">
        <v>11.8</v>
      </c>
      <c r="D28" s="354">
        <v>9</v>
      </c>
      <c r="E28" s="467"/>
      <c r="F28" s="353">
        <v>4790</v>
      </c>
      <c r="G28" s="352">
        <f t="shared" si="0"/>
        <v>405.93220338983048</v>
      </c>
      <c r="H28" s="351">
        <f>D28*K28</f>
        <v>108</v>
      </c>
      <c r="I28" s="350">
        <f t="shared" si="1"/>
        <v>44.351851851851855</v>
      </c>
      <c r="J28" s="359">
        <v>44</v>
      </c>
      <c r="K28" s="362">
        <v>12</v>
      </c>
    </row>
    <row r="29" spans="1:11" ht="15" customHeight="1">
      <c r="A29" s="469"/>
      <c r="B29" s="470" t="s">
        <v>555</v>
      </c>
      <c r="C29" s="412">
        <f>C$19/D$19*D29</f>
        <v>1.17</v>
      </c>
      <c r="D29" s="354">
        <v>0.9</v>
      </c>
      <c r="E29" s="467" t="s">
        <v>575</v>
      </c>
      <c r="F29" s="353">
        <v>400</v>
      </c>
      <c r="G29" s="352">
        <f t="shared" si="0"/>
        <v>341.88034188034192</v>
      </c>
      <c r="H29" s="351">
        <f>D29*K29</f>
        <v>10.8</v>
      </c>
      <c r="I29" s="350">
        <f t="shared" si="1"/>
        <v>37.037037037037038</v>
      </c>
      <c r="J29" s="359">
        <v>378</v>
      </c>
      <c r="K29" s="362">
        <v>12</v>
      </c>
    </row>
    <row r="30" spans="1:11" ht="15" customHeight="1">
      <c r="A30" s="469"/>
      <c r="B30" s="470"/>
      <c r="C30" s="412">
        <f>C$19/D$19*D30</f>
        <v>3.51</v>
      </c>
      <c r="D30" s="354">
        <v>2.7</v>
      </c>
      <c r="E30" s="467"/>
      <c r="F30" s="353">
        <v>1080</v>
      </c>
      <c r="G30" s="352">
        <f t="shared" si="0"/>
        <v>307.69230769230774</v>
      </c>
      <c r="H30" s="351">
        <f>D30*K30</f>
        <v>32.400000000000006</v>
      </c>
      <c r="I30" s="350">
        <f t="shared" si="1"/>
        <v>33.333333333333329</v>
      </c>
      <c r="J30" s="349">
        <v>180</v>
      </c>
      <c r="K30" s="362">
        <v>12</v>
      </c>
    </row>
    <row r="31" spans="1:11" ht="15" customHeight="1">
      <c r="A31" s="469"/>
      <c r="B31" s="470"/>
      <c r="C31" s="354">
        <v>11.7</v>
      </c>
      <c r="D31" s="354">
        <v>9</v>
      </c>
      <c r="E31" s="467"/>
      <c r="F31" s="353">
        <v>3250</v>
      </c>
      <c r="G31" s="352">
        <f t="shared" si="0"/>
        <v>277.77777777777777</v>
      </c>
      <c r="H31" s="351">
        <f>D31*K31</f>
        <v>108</v>
      </c>
      <c r="I31" s="350">
        <f t="shared" si="1"/>
        <v>30.092592592592592</v>
      </c>
      <c r="J31" s="359">
        <v>44</v>
      </c>
      <c r="K31" s="362">
        <v>12</v>
      </c>
    </row>
    <row r="32" spans="1:11" ht="15" customHeight="1">
      <c r="A32" s="469" t="s">
        <v>583</v>
      </c>
      <c r="B32" s="470" t="s">
        <v>584</v>
      </c>
      <c r="C32" s="412">
        <f>C$16/D$16*D32</f>
        <v>1.22</v>
      </c>
      <c r="D32" s="354">
        <v>0.9</v>
      </c>
      <c r="E32" s="467" t="s">
        <v>575</v>
      </c>
      <c r="F32" s="353">
        <v>390</v>
      </c>
      <c r="G32" s="352">
        <f t="shared" si="0"/>
        <v>319.67213114754099</v>
      </c>
      <c r="H32" s="351">
        <f>D32*K32</f>
        <v>10.8</v>
      </c>
      <c r="I32" s="350">
        <f t="shared" si="1"/>
        <v>36.111111111111107</v>
      </c>
      <c r="J32" s="359">
        <v>378</v>
      </c>
      <c r="K32" s="362">
        <v>12</v>
      </c>
    </row>
    <row r="33" spans="1:28" ht="15" customHeight="1">
      <c r="A33" s="469"/>
      <c r="B33" s="470"/>
      <c r="C33" s="412">
        <f>C$16/D$16*D33</f>
        <v>3.6599999999999997</v>
      </c>
      <c r="D33" s="354">
        <v>2.7</v>
      </c>
      <c r="E33" s="467"/>
      <c r="F33" s="353">
        <v>1050</v>
      </c>
      <c r="G33" s="352">
        <f t="shared" si="0"/>
        <v>286.88524590163939</v>
      </c>
      <c r="H33" s="351">
        <f>D33*K33</f>
        <v>32.400000000000006</v>
      </c>
      <c r="I33" s="350">
        <f t="shared" si="1"/>
        <v>32.407407407407405</v>
      </c>
      <c r="J33" s="349">
        <v>180</v>
      </c>
      <c r="K33" s="362">
        <v>12</v>
      </c>
    </row>
    <row r="34" spans="1:28" ht="15" customHeight="1">
      <c r="A34" s="469"/>
      <c r="B34" s="470"/>
      <c r="C34" s="354">
        <v>12.4</v>
      </c>
      <c r="D34" s="354">
        <v>9</v>
      </c>
      <c r="E34" s="467"/>
      <c r="F34" s="353">
        <v>3200</v>
      </c>
      <c r="G34" s="352">
        <f t="shared" si="0"/>
        <v>258.06451612903226</v>
      </c>
      <c r="H34" s="351">
        <f>D34*K34</f>
        <v>108</v>
      </c>
      <c r="I34" s="350">
        <f t="shared" si="1"/>
        <v>29.62962962962963</v>
      </c>
      <c r="J34" s="359">
        <v>44</v>
      </c>
      <c r="K34" s="362">
        <v>12</v>
      </c>
    </row>
    <row r="35" spans="1:28" ht="15" customHeight="1">
      <c r="A35" s="414" t="s">
        <v>585</v>
      </c>
      <c r="B35" s="414"/>
      <c r="C35" s="414"/>
      <c r="D35" s="414"/>
      <c r="E35" s="414"/>
      <c r="F35" s="414"/>
      <c r="G35" s="414"/>
      <c r="H35" s="414"/>
      <c r="I35" s="414"/>
      <c r="J35" s="415"/>
      <c r="K35" s="410"/>
      <c r="L35" s="416"/>
    </row>
    <row r="36" spans="1:28" s="448" customFormat="1" ht="19.5" customHeight="1">
      <c r="A36" s="475" t="s">
        <v>586</v>
      </c>
      <c r="B36" s="478" t="s">
        <v>587</v>
      </c>
      <c r="C36" s="412">
        <f>C$37/D$37*D36</f>
        <v>3.9000000000000004</v>
      </c>
      <c r="D36" s="447">
        <v>2.7</v>
      </c>
      <c r="E36" s="480" t="s">
        <v>575</v>
      </c>
      <c r="F36" s="353">
        <v>2000</v>
      </c>
      <c r="G36" s="352">
        <f t="shared" ref="G36:G45" si="2">F36/C36</f>
        <v>512.82051282051282</v>
      </c>
      <c r="H36" s="351">
        <f>D36*K36</f>
        <v>32.400000000000006</v>
      </c>
      <c r="I36" s="350">
        <f t="shared" ref="I36:I45" si="3">F36/H36</f>
        <v>61.728395061728385</v>
      </c>
      <c r="J36" s="349">
        <v>180</v>
      </c>
      <c r="K36" s="362">
        <v>12</v>
      </c>
      <c r="M36" s="461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</row>
    <row r="37" spans="1:28" s="448" customFormat="1" ht="19.5" customHeight="1">
      <c r="A37" s="476"/>
      <c r="B37" s="479"/>
      <c r="C37" s="447">
        <v>13</v>
      </c>
      <c r="D37" s="447">
        <v>9</v>
      </c>
      <c r="E37" s="481"/>
      <c r="F37" s="353">
        <v>6060</v>
      </c>
      <c r="G37" s="352">
        <f t="shared" si="2"/>
        <v>466.15384615384613</v>
      </c>
      <c r="H37" s="351">
        <f>D37*K37</f>
        <v>108</v>
      </c>
      <c r="I37" s="350">
        <f t="shared" si="3"/>
        <v>56.111111111111114</v>
      </c>
      <c r="J37" s="359">
        <v>44</v>
      </c>
      <c r="K37" s="362">
        <v>12</v>
      </c>
      <c r="M37" s="461"/>
      <c r="N37" s="462"/>
      <c r="O37" s="462"/>
      <c r="P37" s="462"/>
      <c r="Q37" s="462"/>
      <c r="R37" s="462"/>
      <c r="S37" s="462"/>
      <c r="T37" s="462"/>
      <c r="U37" s="462"/>
      <c r="V37" s="462"/>
      <c r="W37" s="462"/>
      <c r="X37" s="462"/>
      <c r="Y37" s="462"/>
      <c r="Z37" s="462"/>
      <c r="AA37" s="462"/>
      <c r="AB37" s="462"/>
    </row>
    <row r="38" spans="1:28" s="448" customFormat="1" ht="19.5" customHeight="1">
      <c r="A38" s="476"/>
      <c r="B38" s="478" t="s">
        <v>578</v>
      </c>
      <c r="C38" s="412">
        <f>C$19/D$19*D38</f>
        <v>3.51</v>
      </c>
      <c r="D38" s="447">
        <v>2.7</v>
      </c>
      <c r="E38" s="480" t="s">
        <v>575</v>
      </c>
      <c r="F38" s="353">
        <v>1370</v>
      </c>
      <c r="G38" s="352">
        <f t="shared" si="2"/>
        <v>390.31339031339036</v>
      </c>
      <c r="H38" s="351">
        <f>D38*K38</f>
        <v>32.400000000000006</v>
      </c>
      <c r="I38" s="350">
        <f t="shared" si="3"/>
        <v>42.283950617283942</v>
      </c>
      <c r="J38" s="349">
        <v>180</v>
      </c>
      <c r="K38" s="362">
        <v>12</v>
      </c>
      <c r="M38" s="461"/>
      <c r="N38" s="462"/>
      <c r="O38" s="462"/>
      <c r="P38" s="462"/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</row>
    <row r="39" spans="1:28" s="448" customFormat="1" ht="19.5" customHeight="1">
      <c r="A39" s="477"/>
      <c r="B39" s="479"/>
      <c r="C39" s="447">
        <v>11.7</v>
      </c>
      <c r="D39" s="447">
        <v>9</v>
      </c>
      <c r="E39" s="481"/>
      <c r="F39" s="353">
        <v>4120</v>
      </c>
      <c r="G39" s="352">
        <f t="shared" si="2"/>
        <v>352.13675213675214</v>
      </c>
      <c r="H39" s="351">
        <f>D39*K39</f>
        <v>108</v>
      </c>
      <c r="I39" s="350">
        <f t="shared" si="3"/>
        <v>38.148148148148145</v>
      </c>
      <c r="J39" s="359">
        <v>44</v>
      </c>
      <c r="K39" s="362">
        <v>12</v>
      </c>
      <c r="M39" s="461"/>
      <c r="N39" s="462"/>
      <c r="O39" s="462"/>
      <c r="P39" s="462"/>
      <c r="Q39" s="462"/>
      <c r="R39" s="462"/>
      <c r="S39" s="462"/>
      <c r="T39" s="462"/>
      <c r="U39" s="462"/>
      <c r="V39" s="462"/>
      <c r="W39" s="462"/>
      <c r="X39" s="462"/>
      <c r="Y39" s="462"/>
      <c r="Z39" s="462"/>
      <c r="AA39" s="462"/>
      <c r="AB39" s="462"/>
    </row>
    <row r="40" spans="1:28" s="448" customFormat="1" ht="19.5" customHeight="1">
      <c r="A40" s="475" t="s">
        <v>588</v>
      </c>
      <c r="B40" s="478" t="s">
        <v>589</v>
      </c>
      <c r="C40" s="412">
        <f>C$41/D$41*D40</f>
        <v>4.38</v>
      </c>
      <c r="D40" s="447">
        <v>2.7</v>
      </c>
      <c r="E40" s="480" t="s">
        <v>575</v>
      </c>
      <c r="F40" s="353">
        <v>1780</v>
      </c>
      <c r="G40" s="352">
        <f t="shared" si="2"/>
        <v>406.39269406392697</v>
      </c>
      <c r="H40" s="351">
        <f>D40*K40</f>
        <v>32.400000000000006</v>
      </c>
      <c r="I40" s="350">
        <f t="shared" si="3"/>
        <v>54.938271604938265</v>
      </c>
      <c r="J40" s="349">
        <v>180</v>
      </c>
      <c r="K40" s="362">
        <v>12</v>
      </c>
      <c r="M40" s="461"/>
      <c r="N40" s="462"/>
      <c r="O40" s="462"/>
      <c r="P40" s="462"/>
      <c r="Q40" s="462"/>
      <c r="R40" s="462"/>
      <c r="S40" s="462"/>
      <c r="T40" s="462"/>
      <c r="U40" s="462"/>
      <c r="V40" s="462"/>
      <c r="W40" s="462"/>
      <c r="X40" s="462"/>
      <c r="Y40" s="462"/>
      <c r="Z40" s="462"/>
      <c r="AA40" s="462"/>
      <c r="AB40" s="462"/>
    </row>
    <row r="41" spans="1:28" s="448" customFormat="1" ht="19.5" customHeight="1">
      <c r="A41" s="476"/>
      <c r="B41" s="479"/>
      <c r="C41" s="447">
        <v>14.6</v>
      </c>
      <c r="D41" s="447">
        <v>9</v>
      </c>
      <c r="E41" s="481"/>
      <c r="F41" s="353">
        <v>5350</v>
      </c>
      <c r="G41" s="352">
        <f t="shared" si="2"/>
        <v>366.43835616438355</v>
      </c>
      <c r="H41" s="351">
        <f>D41*K41</f>
        <v>108</v>
      </c>
      <c r="I41" s="350">
        <f t="shared" si="3"/>
        <v>49.537037037037038</v>
      </c>
      <c r="J41" s="359">
        <v>44</v>
      </c>
      <c r="K41" s="362">
        <v>12</v>
      </c>
      <c r="M41" s="461"/>
      <c r="N41" s="462"/>
      <c r="O41" s="462"/>
      <c r="P41" s="462"/>
      <c r="Q41" s="462"/>
      <c r="R41" s="462"/>
      <c r="S41" s="462"/>
      <c r="T41" s="462"/>
      <c r="U41" s="462"/>
      <c r="V41" s="462"/>
      <c r="W41" s="462"/>
      <c r="X41" s="462"/>
      <c r="Y41" s="462"/>
      <c r="Z41" s="462"/>
      <c r="AA41" s="462"/>
      <c r="AB41" s="462"/>
    </row>
    <row r="42" spans="1:28" s="448" customFormat="1" ht="19.5" customHeight="1">
      <c r="A42" s="476"/>
      <c r="B42" s="478" t="s">
        <v>555</v>
      </c>
      <c r="C42" s="412">
        <f>C$19/D$19*D42</f>
        <v>3.51</v>
      </c>
      <c r="D42" s="447">
        <v>2.7</v>
      </c>
      <c r="E42" s="480" t="s">
        <v>575</v>
      </c>
      <c r="F42" s="353">
        <v>1210</v>
      </c>
      <c r="G42" s="352">
        <f t="shared" si="2"/>
        <v>344.72934472934475</v>
      </c>
      <c r="H42" s="351">
        <f>D42*K42</f>
        <v>32.400000000000006</v>
      </c>
      <c r="I42" s="350">
        <f t="shared" si="3"/>
        <v>37.34567901234567</v>
      </c>
      <c r="J42" s="349">
        <v>180</v>
      </c>
      <c r="K42" s="362">
        <v>12</v>
      </c>
      <c r="M42" s="461"/>
      <c r="N42" s="462"/>
      <c r="O42" s="462"/>
      <c r="P42" s="462"/>
      <c r="Q42" s="462"/>
      <c r="R42" s="462"/>
      <c r="S42" s="462"/>
      <c r="T42" s="462"/>
      <c r="U42" s="462"/>
      <c r="V42" s="462"/>
      <c r="W42" s="462"/>
      <c r="X42" s="462"/>
      <c r="Y42" s="462"/>
      <c r="Z42" s="462"/>
      <c r="AA42" s="462"/>
      <c r="AB42" s="462"/>
    </row>
    <row r="43" spans="1:28" s="448" customFormat="1" ht="19.5" customHeight="1">
      <c r="A43" s="477"/>
      <c r="B43" s="479"/>
      <c r="C43" s="447">
        <v>11.7</v>
      </c>
      <c r="D43" s="447">
        <v>9</v>
      </c>
      <c r="E43" s="481"/>
      <c r="F43" s="353">
        <v>3640</v>
      </c>
      <c r="G43" s="352">
        <f t="shared" si="2"/>
        <v>311.11111111111114</v>
      </c>
      <c r="H43" s="351">
        <f>D43*K43</f>
        <v>108</v>
      </c>
      <c r="I43" s="350">
        <f t="shared" si="3"/>
        <v>33.703703703703702</v>
      </c>
      <c r="J43" s="359">
        <v>44</v>
      </c>
      <c r="K43" s="362">
        <v>12</v>
      </c>
      <c r="M43" s="461"/>
      <c r="N43" s="462"/>
      <c r="O43" s="462"/>
      <c r="P43" s="462"/>
      <c r="Q43" s="462"/>
      <c r="R43" s="462"/>
      <c r="S43" s="462"/>
      <c r="T43" s="462"/>
      <c r="U43" s="462"/>
      <c r="V43" s="462"/>
      <c r="W43" s="462"/>
      <c r="X43" s="462"/>
      <c r="Y43" s="462"/>
      <c r="Z43" s="462"/>
      <c r="AA43" s="462"/>
      <c r="AB43" s="462"/>
    </row>
    <row r="44" spans="1:28" s="448" customFormat="1" ht="19.5" customHeight="1">
      <c r="A44" s="475" t="s">
        <v>590</v>
      </c>
      <c r="B44" s="478" t="s">
        <v>591</v>
      </c>
      <c r="C44" s="412">
        <f>C$41/D$41*D44</f>
        <v>4.38</v>
      </c>
      <c r="D44" s="447">
        <v>2.7</v>
      </c>
      <c r="E44" s="480" t="s">
        <v>575</v>
      </c>
      <c r="F44" s="353">
        <v>2420</v>
      </c>
      <c r="G44" s="352">
        <f t="shared" si="2"/>
        <v>552.51141552511422</v>
      </c>
      <c r="H44" s="351">
        <f>D44*K44</f>
        <v>32.400000000000006</v>
      </c>
      <c r="I44" s="350">
        <f t="shared" si="3"/>
        <v>74.69135802469134</v>
      </c>
      <c r="J44" s="349">
        <v>180</v>
      </c>
      <c r="K44" s="362">
        <v>12</v>
      </c>
      <c r="M44" s="461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</row>
    <row r="45" spans="1:28" s="448" customFormat="1" ht="19.5" customHeight="1">
      <c r="A45" s="477"/>
      <c r="B45" s="479"/>
      <c r="C45" s="447">
        <v>12.2</v>
      </c>
      <c r="D45" s="447">
        <v>9</v>
      </c>
      <c r="E45" s="481"/>
      <c r="F45" s="353">
        <v>6110</v>
      </c>
      <c r="G45" s="352">
        <f t="shared" si="2"/>
        <v>500.81967213114757</v>
      </c>
      <c r="H45" s="351">
        <f>D45*K45</f>
        <v>108</v>
      </c>
      <c r="I45" s="350">
        <f t="shared" si="3"/>
        <v>56.574074074074076</v>
      </c>
      <c r="J45" s="359">
        <v>44</v>
      </c>
      <c r="K45" s="362">
        <v>12</v>
      </c>
      <c r="M45" s="461"/>
      <c r="N45" s="462"/>
      <c r="O45" s="462"/>
      <c r="P45" s="462"/>
      <c r="Q45" s="462"/>
      <c r="R45" s="462"/>
      <c r="S45" s="462"/>
      <c r="T45" s="462"/>
      <c r="U45" s="462"/>
      <c r="V45" s="462"/>
      <c r="W45" s="462"/>
      <c r="X45" s="462"/>
      <c r="Y45" s="462"/>
      <c r="Z45" s="462"/>
      <c r="AA45" s="462"/>
      <c r="AB45" s="462"/>
    </row>
    <row r="46" spans="1:28" ht="15">
      <c r="A46" s="406" t="s">
        <v>592</v>
      </c>
      <c r="B46" s="407"/>
      <c r="C46" s="407"/>
      <c r="D46" s="407"/>
      <c r="E46" s="407"/>
      <c r="F46" s="408"/>
      <c r="G46" s="407"/>
      <c r="H46" s="407"/>
      <c r="I46" s="407"/>
      <c r="J46" s="409"/>
      <c r="K46" s="410"/>
      <c r="L46" s="411"/>
    </row>
    <row r="47" spans="1:28" ht="52.5" customHeight="1">
      <c r="A47" s="463" t="s">
        <v>593</v>
      </c>
      <c r="B47" s="464"/>
      <c r="C47" s="412">
        <v>14</v>
      </c>
      <c r="D47" s="354">
        <v>10</v>
      </c>
      <c r="E47" s="354" t="s">
        <v>594</v>
      </c>
      <c r="F47" s="353">
        <v>5040</v>
      </c>
      <c r="G47" s="352">
        <f t="shared" si="0"/>
        <v>360</v>
      </c>
      <c r="H47" s="351">
        <f>D47*K47</f>
        <v>10</v>
      </c>
      <c r="I47" s="350">
        <f t="shared" ref="I47" si="4">F47/H47</f>
        <v>504</v>
      </c>
      <c r="J47" s="359">
        <v>44</v>
      </c>
      <c r="K47" s="362">
        <v>1</v>
      </c>
    </row>
    <row r="48" spans="1:28" ht="15">
      <c r="A48" s="414" t="s">
        <v>159</v>
      </c>
      <c r="B48" s="414"/>
      <c r="C48" s="414"/>
      <c r="D48" s="414"/>
      <c r="E48" s="414"/>
      <c r="F48" s="414"/>
      <c r="G48" s="414"/>
      <c r="H48" s="414"/>
      <c r="I48" s="414"/>
      <c r="J48" s="415"/>
      <c r="K48" s="410"/>
      <c r="L48" s="416"/>
    </row>
    <row r="49" spans="1:11" ht="14.25" customHeight="1">
      <c r="A49" s="463" t="s">
        <v>595</v>
      </c>
      <c r="B49" s="464"/>
      <c r="C49" s="412">
        <v>5</v>
      </c>
      <c r="D49" s="354">
        <v>5</v>
      </c>
      <c r="E49" s="467" t="s">
        <v>596</v>
      </c>
      <c r="F49" s="353">
        <v>460</v>
      </c>
      <c r="G49" s="352">
        <f t="shared" ref="G49:G62" si="5">F49/C49</f>
        <v>92</v>
      </c>
      <c r="H49" s="351">
        <f>D49*K49</f>
        <v>25</v>
      </c>
      <c r="I49" s="350">
        <f t="shared" ref="I49:I62" si="6">F49/H49</f>
        <v>18.399999999999999</v>
      </c>
      <c r="J49" s="359">
        <v>108</v>
      </c>
      <c r="K49" s="417">
        <v>5</v>
      </c>
    </row>
    <row r="50" spans="1:11" ht="14.25" customHeight="1">
      <c r="A50" s="465"/>
      <c r="B50" s="466"/>
      <c r="C50" s="354">
        <v>10</v>
      </c>
      <c r="D50" s="354">
        <v>10</v>
      </c>
      <c r="E50" s="467"/>
      <c r="F50" s="353">
        <v>820</v>
      </c>
      <c r="G50" s="352">
        <f t="shared" si="5"/>
        <v>82</v>
      </c>
      <c r="H50" s="351">
        <f>D50*K50</f>
        <v>50</v>
      </c>
      <c r="I50" s="350">
        <f t="shared" si="6"/>
        <v>16.399999999999999</v>
      </c>
      <c r="J50" s="359">
        <v>50</v>
      </c>
      <c r="K50" s="417">
        <v>5</v>
      </c>
    </row>
    <row r="51" spans="1:11" ht="14.25" customHeight="1">
      <c r="A51" s="463" t="s">
        <v>597</v>
      </c>
      <c r="B51" s="464"/>
      <c r="C51" s="412">
        <v>5</v>
      </c>
      <c r="D51" s="354">
        <v>5</v>
      </c>
      <c r="E51" s="467" t="s">
        <v>596</v>
      </c>
      <c r="F51" s="353">
        <v>520</v>
      </c>
      <c r="G51" s="352">
        <f t="shared" si="5"/>
        <v>104</v>
      </c>
      <c r="H51" s="351">
        <f>D51*K51</f>
        <v>25</v>
      </c>
      <c r="I51" s="350">
        <f t="shared" si="6"/>
        <v>20.8</v>
      </c>
      <c r="J51" s="359">
        <v>108</v>
      </c>
      <c r="K51" s="417">
        <v>5</v>
      </c>
    </row>
    <row r="52" spans="1:11" ht="14.25" customHeight="1">
      <c r="A52" s="465"/>
      <c r="B52" s="466"/>
      <c r="C52" s="354">
        <v>10</v>
      </c>
      <c r="D52" s="354">
        <v>10</v>
      </c>
      <c r="E52" s="467"/>
      <c r="F52" s="353">
        <v>940</v>
      </c>
      <c r="G52" s="352">
        <f t="shared" si="5"/>
        <v>94</v>
      </c>
      <c r="H52" s="351">
        <f>D52*K52</f>
        <v>50</v>
      </c>
      <c r="I52" s="350">
        <f t="shared" si="6"/>
        <v>18.8</v>
      </c>
      <c r="J52" s="359">
        <v>50</v>
      </c>
      <c r="K52" s="417">
        <v>5</v>
      </c>
    </row>
    <row r="53" spans="1:11" ht="14.25" customHeight="1">
      <c r="A53" s="463" t="s">
        <v>598</v>
      </c>
      <c r="B53" s="464"/>
      <c r="C53" s="412">
        <v>5</v>
      </c>
      <c r="D53" s="354">
        <v>5</v>
      </c>
      <c r="E53" s="467" t="s">
        <v>596</v>
      </c>
      <c r="F53" s="353">
        <v>550</v>
      </c>
      <c r="G53" s="352">
        <f t="shared" si="5"/>
        <v>110</v>
      </c>
      <c r="H53" s="351">
        <f>D53*K53</f>
        <v>25</v>
      </c>
      <c r="I53" s="350">
        <f t="shared" si="6"/>
        <v>22</v>
      </c>
      <c r="J53" s="359">
        <v>108</v>
      </c>
      <c r="K53" s="417">
        <v>5</v>
      </c>
    </row>
    <row r="54" spans="1:11" ht="14.25" customHeight="1">
      <c r="A54" s="465"/>
      <c r="B54" s="466"/>
      <c r="C54" s="354">
        <v>10</v>
      </c>
      <c r="D54" s="354">
        <v>10</v>
      </c>
      <c r="E54" s="467"/>
      <c r="F54" s="353">
        <v>1050</v>
      </c>
      <c r="G54" s="352">
        <f t="shared" si="5"/>
        <v>105</v>
      </c>
      <c r="H54" s="351">
        <f>D54*K54</f>
        <v>50</v>
      </c>
      <c r="I54" s="350">
        <f t="shared" si="6"/>
        <v>21</v>
      </c>
      <c r="J54" s="359">
        <v>50</v>
      </c>
      <c r="K54" s="417">
        <v>5</v>
      </c>
    </row>
    <row r="55" spans="1:11" ht="14.25" customHeight="1">
      <c r="A55" s="463" t="s">
        <v>599</v>
      </c>
      <c r="B55" s="464"/>
      <c r="C55" s="412">
        <v>5</v>
      </c>
      <c r="D55" s="354">
        <v>5</v>
      </c>
      <c r="E55" s="468" t="s">
        <v>600</v>
      </c>
      <c r="F55" s="353">
        <v>1310</v>
      </c>
      <c r="G55" s="352">
        <f t="shared" si="5"/>
        <v>262</v>
      </c>
      <c r="H55" s="351">
        <f>D55*K55</f>
        <v>20</v>
      </c>
      <c r="I55" s="350">
        <f t="shared" si="6"/>
        <v>65.5</v>
      </c>
      <c r="J55" s="359">
        <v>108</v>
      </c>
      <c r="K55" s="417">
        <v>4</v>
      </c>
    </row>
    <row r="56" spans="1:11" ht="14.25" customHeight="1">
      <c r="A56" s="465"/>
      <c r="B56" s="466"/>
      <c r="C56" s="354">
        <v>10</v>
      </c>
      <c r="D56" s="354">
        <v>10</v>
      </c>
      <c r="E56" s="467"/>
      <c r="F56" s="353">
        <v>2580</v>
      </c>
      <c r="G56" s="352">
        <f t="shared" si="5"/>
        <v>258</v>
      </c>
      <c r="H56" s="351">
        <f>D56*K56</f>
        <v>40</v>
      </c>
      <c r="I56" s="350">
        <f t="shared" si="6"/>
        <v>64.5</v>
      </c>
      <c r="J56" s="359">
        <v>50</v>
      </c>
      <c r="K56" s="417">
        <v>4</v>
      </c>
    </row>
    <row r="57" spans="1:11" ht="14.25" customHeight="1">
      <c r="A57" s="463" t="s">
        <v>601</v>
      </c>
      <c r="B57" s="464"/>
      <c r="C57" s="354">
        <v>7</v>
      </c>
      <c r="D57" s="354">
        <v>5</v>
      </c>
      <c r="E57" s="467" t="s">
        <v>602</v>
      </c>
      <c r="F57" s="353">
        <v>880</v>
      </c>
      <c r="G57" s="352">
        <f t="shared" si="5"/>
        <v>125.71428571428571</v>
      </c>
      <c r="H57" s="351">
        <f>D57*K57</f>
        <v>20</v>
      </c>
      <c r="I57" s="350">
        <f t="shared" si="6"/>
        <v>44</v>
      </c>
      <c r="J57" s="359">
        <v>80</v>
      </c>
      <c r="K57" s="417">
        <v>4</v>
      </c>
    </row>
    <row r="58" spans="1:11" ht="14.25" customHeight="1">
      <c r="A58" s="465"/>
      <c r="B58" s="466"/>
      <c r="C58" s="354">
        <v>15</v>
      </c>
      <c r="D58" s="354">
        <v>10</v>
      </c>
      <c r="E58" s="467"/>
      <c r="F58" s="353">
        <v>1820</v>
      </c>
      <c r="G58" s="352">
        <f t="shared" si="5"/>
        <v>121.33333333333333</v>
      </c>
      <c r="H58" s="351">
        <f>D58*K58</f>
        <v>40</v>
      </c>
      <c r="I58" s="350">
        <f t="shared" si="6"/>
        <v>45.5</v>
      </c>
      <c r="J58" s="359">
        <v>44</v>
      </c>
      <c r="K58" s="417">
        <v>4</v>
      </c>
    </row>
    <row r="59" spans="1:11" ht="14.25" customHeight="1">
      <c r="A59" s="463" t="s">
        <v>603</v>
      </c>
      <c r="B59" s="464"/>
      <c r="C59" s="354">
        <v>6</v>
      </c>
      <c r="D59" s="354">
        <v>5</v>
      </c>
      <c r="E59" s="467" t="s">
        <v>604</v>
      </c>
      <c r="F59" s="353">
        <v>860</v>
      </c>
      <c r="G59" s="352">
        <f t="shared" si="5"/>
        <v>143.33333333333334</v>
      </c>
      <c r="H59" s="351">
        <f>D59*K59</f>
        <v>15</v>
      </c>
      <c r="I59" s="350">
        <f t="shared" si="6"/>
        <v>57.333333333333336</v>
      </c>
      <c r="J59" s="359">
        <v>80</v>
      </c>
      <c r="K59" s="417">
        <v>3</v>
      </c>
    </row>
    <row r="60" spans="1:11" ht="14.25" customHeight="1">
      <c r="A60" s="465"/>
      <c r="B60" s="466"/>
      <c r="C60" s="354">
        <v>12</v>
      </c>
      <c r="D60" s="354">
        <v>10</v>
      </c>
      <c r="E60" s="467"/>
      <c r="F60" s="353">
        <v>1700</v>
      </c>
      <c r="G60" s="352">
        <f t="shared" si="5"/>
        <v>141.66666666666666</v>
      </c>
      <c r="H60" s="351">
        <f>D60*K60</f>
        <v>30</v>
      </c>
      <c r="I60" s="350">
        <f t="shared" si="6"/>
        <v>56.666666666666664</v>
      </c>
      <c r="J60" s="359">
        <v>44</v>
      </c>
      <c r="K60" s="417">
        <v>3</v>
      </c>
    </row>
    <row r="61" spans="1:11" ht="14.25" customHeight="1">
      <c r="A61" s="463" t="s">
        <v>606</v>
      </c>
      <c r="B61" s="464"/>
      <c r="C61" s="354">
        <v>3</v>
      </c>
      <c r="D61" s="354">
        <v>3</v>
      </c>
      <c r="E61" s="467" t="s">
        <v>605</v>
      </c>
      <c r="F61" s="353">
        <v>860</v>
      </c>
      <c r="G61" s="352">
        <f t="shared" si="5"/>
        <v>286.66666666666669</v>
      </c>
      <c r="H61" s="351">
        <f>D61*K61</f>
        <v>6</v>
      </c>
      <c r="I61" s="350">
        <f t="shared" si="6"/>
        <v>143.33333333333334</v>
      </c>
      <c r="J61" s="349">
        <v>180</v>
      </c>
      <c r="K61" s="417">
        <v>2</v>
      </c>
    </row>
    <row r="62" spans="1:11" ht="14.25" customHeight="1">
      <c r="A62" s="465"/>
      <c r="B62" s="466"/>
      <c r="C62" s="354">
        <v>5</v>
      </c>
      <c r="D62" s="354">
        <v>5</v>
      </c>
      <c r="E62" s="467"/>
      <c r="F62" s="353">
        <v>1400</v>
      </c>
      <c r="G62" s="352">
        <f t="shared" si="5"/>
        <v>280</v>
      </c>
      <c r="H62" s="351">
        <f>D62*K62</f>
        <v>10</v>
      </c>
      <c r="I62" s="350">
        <f t="shared" si="6"/>
        <v>140</v>
      </c>
      <c r="J62" s="359">
        <v>108</v>
      </c>
      <c r="K62" s="417">
        <v>2</v>
      </c>
    </row>
    <row r="63" spans="1:11">
      <c r="A63" s="38"/>
      <c r="B63" s="39"/>
      <c r="C63" s="40"/>
      <c r="D63" s="40"/>
      <c r="E63" s="40"/>
      <c r="F63" s="41"/>
      <c r="G63" s="42"/>
      <c r="H63" s="40"/>
      <c r="I63" s="92"/>
      <c r="J63" s="43"/>
      <c r="K63" s="4"/>
    </row>
    <row r="64" spans="1:11">
      <c r="A64" s="51" t="s">
        <v>56</v>
      </c>
      <c r="B64" s="5"/>
      <c r="C64" s="21"/>
      <c r="D64" s="21"/>
      <c r="E64" s="21"/>
      <c r="F64" s="30"/>
      <c r="G64" s="418"/>
      <c r="H64" s="22"/>
      <c r="I64" s="23"/>
      <c r="J64" s="24"/>
      <c r="K64" s="4"/>
    </row>
    <row r="65" spans="1:10">
      <c r="A65" s="51" t="s">
        <v>89</v>
      </c>
      <c r="B65" s="44"/>
      <c r="C65" s="45"/>
      <c r="D65" s="45"/>
      <c r="E65" s="45"/>
      <c r="F65" s="46"/>
      <c r="G65" s="47"/>
      <c r="H65" s="48"/>
      <c r="I65" s="49"/>
      <c r="J65" s="50"/>
    </row>
  </sheetData>
  <mergeCells count="53">
    <mergeCell ref="A14:A19"/>
    <mergeCell ref="B14:B16"/>
    <mergeCell ref="A36:A39"/>
    <mergeCell ref="B36:B37"/>
    <mergeCell ref="E36:E37"/>
    <mergeCell ref="B38:B39"/>
    <mergeCell ref="E38:E39"/>
    <mergeCell ref="A20:A25"/>
    <mergeCell ref="B20:B22"/>
    <mergeCell ref="E20:E22"/>
    <mergeCell ref="B23:B25"/>
    <mergeCell ref="E23:E25"/>
    <mergeCell ref="B1:E5"/>
    <mergeCell ref="A6:B6"/>
    <mergeCell ref="A8:A13"/>
    <mergeCell ref="B8:B10"/>
    <mergeCell ref="E8:E10"/>
    <mergeCell ref="B11:B13"/>
    <mergeCell ref="E11:E13"/>
    <mergeCell ref="E14:E16"/>
    <mergeCell ref="B17:B19"/>
    <mergeCell ref="E17:E19"/>
    <mergeCell ref="B29:B31"/>
    <mergeCell ref="E29:E31"/>
    <mergeCell ref="B26:B28"/>
    <mergeCell ref="E26:E28"/>
    <mergeCell ref="A32:A34"/>
    <mergeCell ref="B32:B34"/>
    <mergeCell ref="E32:E34"/>
    <mergeCell ref="A26:A31"/>
    <mergeCell ref="A47:B47"/>
    <mergeCell ref="A44:A45"/>
    <mergeCell ref="B44:B45"/>
    <mergeCell ref="E44:E45"/>
    <mergeCell ref="A40:A43"/>
    <mergeCell ref="B40:B41"/>
    <mergeCell ref="E40:E41"/>
    <mergeCell ref="B42:B43"/>
    <mergeCell ref="E42:E43"/>
    <mergeCell ref="A49:B50"/>
    <mergeCell ref="E49:E50"/>
    <mergeCell ref="A51:B52"/>
    <mergeCell ref="E51:E52"/>
    <mergeCell ref="A53:B54"/>
    <mergeCell ref="E53:E54"/>
    <mergeCell ref="A61:B62"/>
    <mergeCell ref="E61:E62"/>
    <mergeCell ref="A55:B56"/>
    <mergeCell ref="E55:E56"/>
    <mergeCell ref="A57:B58"/>
    <mergeCell ref="E57:E58"/>
    <mergeCell ref="A59:B60"/>
    <mergeCell ref="E59:E60"/>
  </mergeCells>
  <conditionalFormatting sqref="N36:AB3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0:AB4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44:AB4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zoomScale="90" zoomScaleNormal="90" workbookViewId="0">
      <selection activeCell="I12" sqref="I12"/>
    </sheetView>
  </sheetViews>
  <sheetFormatPr defaultRowHeight="12.75"/>
  <cols>
    <col min="1" max="1" width="13" style="221" customWidth="1"/>
    <col min="2" max="2" width="41.85546875" style="220" customWidth="1"/>
    <col min="3" max="3" width="13.85546875" style="219" customWidth="1"/>
    <col min="4" max="4" width="13.7109375" style="263" customWidth="1"/>
    <col min="5" max="5" width="18.85546875" style="263" customWidth="1"/>
    <col min="6" max="255" width="9.140625" style="218"/>
    <col min="256" max="256" width="13" style="218" customWidth="1"/>
    <col min="257" max="257" width="41.85546875" style="218" customWidth="1"/>
    <col min="258" max="258" width="13.85546875" style="218" customWidth="1"/>
    <col min="259" max="259" width="13.7109375" style="218" customWidth="1"/>
    <col min="260" max="260" width="18.85546875" style="218" customWidth="1"/>
    <col min="261" max="511" width="9.140625" style="218"/>
    <col min="512" max="512" width="13" style="218" customWidth="1"/>
    <col min="513" max="513" width="41.85546875" style="218" customWidth="1"/>
    <col min="514" max="514" width="13.85546875" style="218" customWidth="1"/>
    <col min="515" max="515" width="13.7109375" style="218" customWidth="1"/>
    <col min="516" max="516" width="18.85546875" style="218" customWidth="1"/>
    <col min="517" max="767" width="9.140625" style="218"/>
    <col min="768" max="768" width="13" style="218" customWidth="1"/>
    <col min="769" max="769" width="41.85546875" style="218" customWidth="1"/>
    <col min="770" max="770" width="13.85546875" style="218" customWidth="1"/>
    <col min="771" max="771" width="13.7109375" style="218" customWidth="1"/>
    <col min="772" max="772" width="18.85546875" style="218" customWidth="1"/>
    <col min="773" max="1023" width="9.140625" style="218"/>
    <col min="1024" max="1024" width="13" style="218" customWidth="1"/>
    <col min="1025" max="1025" width="41.85546875" style="218" customWidth="1"/>
    <col min="1026" max="1026" width="13.85546875" style="218" customWidth="1"/>
    <col min="1027" max="1027" width="13.7109375" style="218" customWidth="1"/>
    <col min="1028" max="1028" width="18.85546875" style="218" customWidth="1"/>
    <col min="1029" max="1279" width="9.140625" style="218"/>
    <col min="1280" max="1280" width="13" style="218" customWidth="1"/>
    <col min="1281" max="1281" width="41.85546875" style="218" customWidth="1"/>
    <col min="1282" max="1282" width="13.85546875" style="218" customWidth="1"/>
    <col min="1283" max="1283" width="13.7109375" style="218" customWidth="1"/>
    <col min="1284" max="1284" width="18.85546875" style="218" customWidth="1"/>
    <col min="1285" max="1535" width="9.140625" style="218"/>
    <col min="1536" max="1536" width="13" style="218" customWidth="1"/>
    <col min="1537" max="1537" width="41.85546875" style="218" customWidth="1"/>
    <col min="1538" max="1538" width="13.85546875" style="218" customWidth="1"/>
    <col min="1539" max="1539" width="13.7109375" style="218" customWidth="1"/>
    <col min="1540" max="1540" width="18.85546875" style="218" customWidth="1"/>
    <col min="1541" max="1791" width="9.140625" style="218"/>
    <col min="1792" max="1792" width="13" style="218" customWidth="1"/>
    <col min="1793" max="1793" width="41.85546875" style="218" customWidth="1"/>
    <col min="1794" max="1794" width="13.85546875" style="218" customWidth="1"/>
    <col min="1795" max="1795" width="13.7109375" style="218" customWidth="1"/>
    <col min="1796" max="1796" width="18.85546875" style="218" customWidth="1"/>
    <col min="1797" max="2047" width="9.140625" style="218"/>
    <col min="2048" max="2048" width="13" style="218" customWidth="1"/>
    <col min="2049" max="2049" width="41.85546875" style="218" customWidth="1"/>
    <col min="2050" max="2050" width="13.85546875" style="218" customWidth="1"/>
    <col min="2051" max="2051" width="13.7109375" style="218" customWidth="1"/>
    <col min="2052" max="2052" width="18.85546875" style="218" customWidth="1"/>
    <col min="2053" max="2303" width="9.140625" style="218"/>
    <col min="2304" max="2304" width="13" style="218" customWidth="1"/>
    <col min="2305" max="2305" width="41.85546875" style="218" customWidth="1"/>
    <col min="2306" max="2306" width="13.85546875" style="218" customWidth="1"/>
    <col min="2307" max="2307" width="13.7109375" style="218" customWidth="1"/>
    <col min="2308" max="2308" width="18.85546875" style="218" customWidth="1"/>
    <col min="2309" max="2559" width="9.140625" style="218"/>
    <col min="2560" max="2560" width="13" style="218" customWidth="1"/>
    <col min="2561" max="2561" width="41.85546875" style="218" customWidth="1"/>
    <col min="2562" max="2562" width="13.85546875" style="218" customWidth="1"/>
    <col min="2563" max="2563" width="13.7109375" style="218" customWidth="1"/>
    <col min="2564" max="2564" width="18.85546875" style="218" customWidth="1"/>
    <col min="2565" max="2815" width="9.140625" style="218"/>
    <col min="2816" max="2816" width="13" style="218" customWidth="1"/>
    <col min="2817" max="2817" width="41.85546875" style="218" customWidth="1"/>
    <col min="2818" max="2818" width="13.85546875" style="218" customWidth="1"/>
    <col min="2819" max="2819" width="13.7109375" style="218" customWidth="1"/>
    <col min="2820" max="2820" width="18.85546875" style="218" customWidth="1"/>
    <col min="2821" max="3071" width="9.140625" style="218"/>
    <col min="3072" max="3072" width="13" style="218" customWidth="1"/>
    <col min="3073" max="3073" width="41.85546875" style="218" customWidth="1"/>
    <col min="3074" max="3074" width="13.85546875" style="218" customWidth="1"/>
    <col min="3075" max="3075" width="13.7109375" style="218" customWidth="1"/>
    <col min="3076" max="3076" width="18.85546875" style="218" customWidth="1"/>
    <col min="3077" max="3327" width="9.140625" style="218"/>
    <col min="3328" max="3328" width="13" style="218" customWidth="1"/>
    <col min="3329" max="3329" width="41.85546875" style="218" customWidth="1"/>
    <col min="3330" max="3330" width="13.85546875" style="218" customWidth="1"/>
    <col min="3331" max="3331" width="13.7109375" style="218" customWidth="1"/>
    <col min="3332" max="3332" width="18.85546875" style="218" customWidth="1"/>
    <col min="3333" max="3583" width="9.140625" style="218"/>
    <col min="3584" max="3584" width="13" style="218" customWidth="1"/>
    <col min="3585" max="3585" width="41.85546875" style="218" customWidth="1"/>
    <col min="3586" max="3586" width="13.85546875" style="218" customWidth="1"/>
    <col min="3587" max="3587" width="13.7109375" style="218" customWidth="1"/>
    <col min="3588" max="3588" width="18.85546875" style="218" customWidth="1"/>
    <col min="3589" max="3839" width="9.140625" style="218"/>
    <col min="3840" max="3840" width="13" style="218" customWidth="1"/>
    <col min="3841" max="3841" width="41.85546875" style="218" customWidth="1"/>
    <col min="3842" max="3842" width="13.85546875" style="218" customWidth="1"/>
    <col min="3843" max="3843" width="13.7109375" style="218" customWidth="1"/>
    <col min="3844" max="3844" width="18.85546875" style="218" customWidth="1"/>
    <col min="3845" max="4095" width="9.140625" style="218"/>
    <col min="4096" max="4096" width="13" style="218" customWidth="1"/>
    <col min="4097" max="4097" width="41.85546875" style="218" customWidth="1"/>
    <col min="4098" max="4098" width="13.85546875" style="218" customWidth="1"/>
    <col min="4099" max="4099" width="13.7109375" style="218" customWidth="1"/>
    <col min="4100" max="4100" width="18.85546875" style="218" customWidth="1"/>
    <col min="4101" max="4351" width="9.140625" style="218"/>
    <col min="4352" max="4352" width="13" style="218" customWidth="1"/>
    <col min="4353" max="4353" width="41.85546875" style="218" customWidth="1"/>
    <col min="4354" max="4354" width="13.85546875" style="218" customWidth="1"/>
    <col min="4355" max="4355" width="13.7109375" style="218" customWidth="1"/>
    <col min="4356" max="4356" width="18.85546875" style="218" customWidth="1"/>
    <col min="4357" max="4607" width="9.140625" style="218"/>
    <col min="4608" max="4608" width="13" style="218" customWidth="1"/>
    <col min="4609" max="4609" width="41.85546875" style="218" customWidth="1"/>
    <col min="4610" max="4610" width="13.85546875" style="218" customWidth="1"/>
    <col min="4611" max="4611" width="13.7109375" style="218" customWidth="1"/>
    <col min="4612" max="4612" width="18.85546875" style="218" customWidth="1"/>
    <col min="4613" max="4863" width="9.140625" style="218"/>
    <col min="4864" max="4864" width="13" style="218" customWidth="1"/>
    <col min="4865" max="4865" width="41.85546875" style="218" customWidth="1"/>
    <col min="4866" max="4866" width="13.85546875" style="218" customWidth="1"/>
    <col min="4867" max="4867" width="13.7109375" style="218" customWidth="1"/>
    <col min="4868" max="4868" width="18.85546875" style="218" customWidth="1"/>
    <col min="4869" max="5119" width="9.140625" style="218"/>
    <col min="5120" max="5120" width="13" style="218" customWidth="1"/>
    <col min="5121" max="5121" width="41.85546875" style="218" customWidth="1"/>
    <col min="5122" max="5122" width="13.85546875" style="218" customWidth="1"/>
    <col min="5123" max="5123" width="13.7109375" style="218" customWidth="1"/>
    <col min="5124" max="5124" width="18.85546875" style="218" customWidth="1"/>
    <col min="5125" max="5375" width="9.140625" style="218"/>
    <col min="5376" max="5376" width="13" style="218" customWidth="1"/>
    <col min="5377" max="5377" width="41.85546875" style="218" customWidth="1"/>
    <col min="5378" max="5378" width="13.85546875" style="218" customWidth="1"/>
    <col min="5379" max="5379" width="13.7109375" style="218" customWidth="1"/>
    <col min="5380" max="5380" width="18.85546875" style="218" customWidth="1"/>
    <col min="5381" max="5631" width="9.140625" style="218"/>
    <col min="5632" max="5632" width="13" style="218" customWidth="1"/>
    <col min="5633" max="5633" width="41.85546875" style="218" customWidth="1"/>
    <col min="5634" max="5634" width="13.85546875" style="218" customWidth="1"/>
    <col min="5635" max="5635" width="13.7109375" style="218" customWidth="1"/>
    <col min="5636" max="5636" width="18.85546875" style="218" customWidth="1"/>
    <col min="5637" max="5887" width="9.140625" style="218"/>
    <col min="5888" max="5888" width="13" style="218" customWidth="1"/>
    <col min="5889" max="5889" width="41.85546875" style="218" customWidth="1"/>
    <col min="5890" max="5890" width="13.85546875" style="218" customWidth="1"/>
    <col min="5891" max="5891" width="13.7109375" style="218" customWidth="1"/>
    <col min="5892" max="5892" width="18.85546875" style="218" customWidth="1"/>
    <col min="5893" max="6143" width="9.140625" style="218"/>
    <col min="6144" max="6144" width="13" style="218" customWidth="1"/>
    <col min="6145" max="6145" width="41.85546875" style="218" customWidth="1"/>
    <col min="6146" max="6146" width="13.85546875" style="218" customWidth="1"/>
    <col min="6147" max="6147" width="13.7109375" style="218" customWidth="1"/>
    <col min="6148" max="6148" width="18.85546875" style="218" customWidth="1"/>
    <col min="6149" max="6399" width="9.140625" style="218"/>
    <col min="6400" max="6400" width="13" style="218" customWidth="1"/>
    <col min="6401" max="6401" width="41.85546875" style="218" customWidth="1"/>
    <col min="6402" max="6402" width="13.85546875" style="218" customWidth="1"/>
    <col min="6403" max="6403" width="13.7109375" style="218" customWidth="1"/>
    <col min="6404" max="6404" width="18.85546875" style="218" customWidth="1"/>
    <col min="6405" max="6655" width="9.140625" style="218"/>
    <col min="6656" max="6656" width="13" style="218" customWidth="1"/>
    <col min="6657" max="6657" width="41.85546875" style="218" customWidth="1"/>
    <col min="6658" max="6658" width="13.85546875" style="218" customWidth="1"/>
    <col min="6659" max="6659" width="13.7109375" style="218" customWidth="1"/>
    <col min="6660" max="6660" width="18.85546875" style="218" customWidth="1"/>
    <col min="6661" max="6911" width="9.140625" style="218"/>
    <col min="6912" max="6912" width="13" style="218" customWidth="1"/>
    <col min="6913" max="6913" width="41.85546875" style="218" customWidth="1"/>
    <col min="6914" max="6914" width="13.85546875" style="218" customWidth="1"/>
    <col min="6915" max="6915" width="13.7109375" style="218" customWidth="1"/>
    <col min="6916" max="6916" width="18.85546875" style="218" customWidth="1"/>
    <col min="6917" max="7167" width="9.140625" style="218"/>
    <col min="7168" max="7168" width="13" style="218" customWidth="1"/>
    <col min="7169" max="7169" width="41.85546875" style="218" customWidth="1"/>
    <col min="7170" max="7170" width="13.85546875" style="218" customWidth="1"/>
    <col min="7171" max="7171" width="13.7109375" style="218" customWidth="1"/>
    <col min="7172" max="7172" width="18.85546875" style="218" customWidth="1"/>
    <col min="7173" max="7423" width="9.140625" style="218"/>
    <col min="7424" max="7424" width="13" style="218" customWidth="1"/>
    <col min="7425" max="7425" width="41.85546875" style="218" customWidth="1"/>
    <col min="7426" max="7426" width="13.85546875" style="218" customWidth="1"/>
    <col min="7427" max="7427" width="13.7109375" style="218" customWidth="1"/>
    <col min="7428" max="7428" width="18.85546875" style="218" customWidth="1"/>
    <col min="7429" max="7679" width="9.140625" style="218"/>
    <col min="7680" max="7680" width="13" style="218" customWidth="1"/>
    <col min="7681" max="7681" width="41.85546875" style="218" customWidth="1"/>
    <col min="7682" max="7682" width="13.85546875" style="218" customWidth="1"/>
    <col min="7683" max="7683" width="13.7109375" style="218" customWidth="1"/>
    <col min="7684" max="7684" width="18.85546875" style="218" customWidth="1"/>
    <col min="7685" max="7935" width="9.140625" style="218"/>
    <col min="7936" max="7936" width="13" style="218" customWidth="1"/>
    <col min="7937" max="7937" width="41.85546875" style="218" customWidth="1"/>
    <col min="7938" max="7938" width="13.85546875" style="218" customWidth="1"/>
    <col min="7939" max="7939" width="13.7109375" style="218" customWidth="1"/>
    <col min="7940" max="7940" width="18.85546875" style="218" customWidth="1"/>
    <col min="7941" max="8191" width="9.140625" style="218"/>
    <col min="8192" max="8192" width="13" style="218" customWidth="1"/>
    <col min="8193" max="8193" width="41.85546875" style="218" customWidth="1"/>
    <col min="8194" max="8194" width="13.85546875" style="218" customWidth="1"/>
    <col min="8195" max="8195" width="13.7109375" style="218" customWidth="1"/>
    <col min="8196" max="8196" width="18.85546875" style="218" customWidth="1"/>
    <col min="8197" max="8447" width="9.140625" style="218"/>
    <col min="8448" max="8448" width="13" style="218" customWidth="1"/>
    <col min="8449" max="8449" width="41.85546875" style="218" customWidth="1"/>
    <col min="8450" max="8450" width="13.85546875" style="218" customWidth="1"/>
    <col min="8451" max="8451" width="13.7109375" style="218" customWidth="1"/>
    <col min="8452" max="8452" width="18.85546875" style="218" customWidth="1"/>
    <col min="8453" max="8703" width="9.140625" style="218"/>
    <col min="8704" max="8704" width="13" style="218" customWidth="1"/>
    <col min="8705" max="8705" width="41.85546875" style="218" customWidth="1"/>
    <col min="8706" max="8706" width="13.85546875" style="218" customWidth="1"/>
    <col min="8707" max="8707" width="13.7109375" style="218" customWidth="1"/>
    <col min="8708" max="8708" width="18.85546875" style="218" customWidth="1"/>
    <col min="8709" max="8959" width="9.140625" style="218"/>
    <col min="8960" max="8960" width="13" style="218" customWidth="1"/>
    <col min="8961" max="8961" width="41.85546875" style="218" customWidth="1"/>
    <col min="8962" max="8962" width="13.85546875" style="218" customWidth="1"/>
    <col min="8963" max="8963" width="13.7109375" style="218" customWidth="1"/>
    <col min="8964" max="8964" width="18.85546875" style="218" customWidth="1"/>
    <col min="8965" max="9215" width="9.140625" style="218"/>
    <col min="9216" max="9216" width="13" style="218" customWidth="1"/>
    <col min="9217" max="9217" width="41.85546875" style="218" customWidth="1"/>
    <col min="9218" max="9218" width="13.85546875" style="218" customWidth="1"/>
    <col min="9219" max="9219" width="13.7109375" style="218" customWidth="1"/>
    <col min="9220" max="9220" width="18.85546875" style="218" customWidth="1"/>
    <col min="9221" max="9471" width="9.140625" style="218"/>
    <col min="9472" max="9472" width="13" style="218" customWidth="1"/>
    <col min="9473" max="9473" width="41.85546875" style="218" customWidth="1"/>
    <col min="9474" max="9474" width="13.85546875" style="218" customWidth="1"/>
    <col min="9475" max="9475" width="13.7109375" style="218" customWidth="1"/>
    <col min="9476" max="9476" width="18.85546875" style="218" customWidth="1"/>
    <col min="9477" max="9727" width="9.140625" style="218"/>
    <col min="9728" max="9728" width="13" style="218" customWidth="1"/>
    <col min="9729" max="9729" width="41.85546875" style="218" customWidth="1"/>
    <col min="9730" max="9730" width="13.85546875" style="218" customWidth="1"/>
    <col min="9731" max="9731" width="13.7109375" style="218" customWidth="1"/>
    <col min="9732" max="9732" width="18.85546875" style="218" customWidth="1"/>
    <col min="9733" max="9983" width="9.140625" style="218"/>
    <col min="9984" max="9984" width="13" style="218" customWidth="1"/>
    <col min="9985" max="9985" width="41.85546875" style="218" customWidth="1"/>
    <col min="9986" max="9986" width="13.85546875" style="218" customWidth="1"/>
    <col min="9987" max="9987" width="13.7109375" style="218" customWidth="1"/>
    <col min="9988" max="9988" width="18.85546875" style="218" customWidth="1"/>
    <col min="9989" max="10239" width="9.140625" style="218"/>
    <col min="10240" max="10240" width="13" style="218" customWidth="1"/>
    <col min="10241" max="10241" width="41.85546875" style="218" customWidth="1"/>
    <col min="10242" max="10242" width="13.85546875" style="218" customWidth="1"/>
    <col min="10243" max="10243" width="13.7109375" style="218" customWidth="1"/>
    <col min="10244" max="10244" width="18.85546875" style="218" customWidth="1"/>
    <col min="10245" max="10495" width="9.140625" style="218"/>
    <col min="10496" max="10496" width="13" style="218" customWidth="1"/>
    <col min="10497" max="10497" width="41.85546875" style="218" customWidth="1"/>
    <col min="10498" max="10498" width="13.85546875" style="218" customWidth="1"/>
    <col min="10499" max="10499" width="13.7109375" style="218" customWidth="1"/>
    <col min="10500" max="10500" width="18.85546875" style="218" customWidth="1"/>
    <col min="10501" max="10751" width="9.140625" style="218"/>
    <col min="10752" max="10752" width="13" style="218" customWidth="1"/>
    <col min="10753" max="10753" width="41.85546875" style="218" customWidth="1"/>
    <col min="10754" max="10754" width="13.85546875" style="218" customWidth="1"/>
    <col min="10755" max="10755" width="13.7109375" style="218" customWidth="1"/>
    <col min="10756" max="10756" width="18.85546875" style="218" customWidth="1"/>
    <col min="10757" max="11007" width="9.140625" style="218"/>
    <col min="11008" max="11008" width="13" style="218" customWidth="1"/>
    <col min="11009" max="11009" width="41.85546875" style="218" customWidth="1"/>
    <col min="11010" max="11010" width="13.85546875" style="218" customWidth="1"/>
    <col min="11011" max="11011" width="13.7109375" style="218" customWidth="1"/>
    <col min="11012" max="11012" width="18.85546875" style="218" customWidth="1"/>
    <col min="11013" max="11263" width="9.140625" style="218"/>
    <col min="11264" max="11264" width="13" style="218" customWidth="1"/>
    <col min="11265" max="11265" width="41.85546875" style="218" customWidth="1"/>
    <col min="11266" max="11266" width="13.85546875" style="218" customWidth="1"/>
    <col min="11267" max="11267" width="13.7109375" style="218" customWidth="1"/>
    <col min="11268" max="11268" width="18.85546875" style="218" customWidth="1"/>
    <col min="11269" max="11519" width="9.140625" style="218"/>
    <col min="11520" max="11520" width="13" style="218" customWidth="1"/>
    <col min="11521" max="11521" width="41.85546875" style="218" customWidth="1"/>
    <col min="11522" max="11522" width="13.85546875" style="218" customWidth="1"/>
    <col min="11523" max="11523" width="13.7109375" style="218" customWidth="1"/>
    <col min="11524" max="11524" width="18.85546875" style="218" customWidth="1"/>
    <col min="11525" max="11775" width="9.140625" style="218"/>
    <col min="11776" max="11776" width="13" style="218" customWidth="1"/>
    <col min="11777" max="11777" width="41.85546875" style="218" customWidth="1"/>
    <col min="11778" max="11778" width="13.85546875" style="218" customWidth="1"/>
    <col min="11779" max="11779" width="13.7109375" style="218" customWidth="1"/>
    <col min="11780" max="11780" width="18.85546875" style="218" customWidth="1"/>
    <col min="11781" max="12031" width="9.140625" style="218"/>
    <col min="12032" max="12032" width="13" style="218" customWidth="1"/>
    <col min="12033" max="12033" width="41.85546875" style="218" customWidth="1"/>
    <col min="12034" max="12034" width="13.85546875" style="218" customWidth="1"/>
    <col min="12035" max="12035" width="13.7109375" style="218" customWidth="1"/>
    <col min="12036" max="12036" width="18.85546875" style="218" customWidth="1"/>
    <col min="12037" max="12287" width="9.140625" style="218"/>
    <col min="12288" max="12288" width="13" style="218" customWidth="1"/>
    <col min="12289" max="12289" width="41.85546875" style="218" customWidth="1"/>
    <col min="12290" max="12290" width="13.85546875" style="218" customWidth="1"/>
    <col min="12291" max="12291" width="13.7109375" style="218" customWidth="1"/>
    <col min="12292" max="12292" width="18.85546875" style="218" customWidth="1"/>
    <col min="12293" max="12543" width="9.140625" style="218"/>
    <col min="12544" max="12544" width="13" style="218" customWidth="1"/>
    <col min="12545" max="12545" width="41.85546875" style="218" customWidth="1"/>
    <col min="12546" max="12546" width="13.85546875" style="218" customWidth="1"/>
    <col min="12547" max="12547" width="13.7109375" style="218" customWidth="1"/>
    <col min="12548" max="12548" width="18.85546875" style="218" customWidth="1"/>
    <col min="12549" max="12799" width="9.140625" style="218"/>
    <col min="12800" max="12800" width="13" style="218" customWidth="1"/>
    <col min="12801" max="12801" width="41.85546875" style="218" customWidth="1"/>
    <col min="12802" max="12802" width="13.85546875" style="218" customWidth="1"/>
    <col min="12803" max="12803" width="13.7109375" style="218" customWidth="1"/>
    <col min="12804" max="12804" width="18.85546875" style="218" customWidth="1"/>
    <col min="12805" max="13055" width="9.140625" style="218"/>
    <col min="13056" max="13056" width="13" style="218" customWidth="1"/>
    <col min="13057" max="13057" width="41.85546875" style="218" customWidth="1"/>
    <col min="13058" max="13058" width="13.85546875" style="218" customWidth="1"/>
    <col min="13059" max="13059" width="13.7109375" style="218" customWidth="1"/>
    <col min="13060" max="13060" width="18.85546875" style="218" customWidth="1"/>
    <col min="13061" max="13311" width="9.140625" style="218"/>
    <col min="13312" max="13312" width="13" style="218" customWidth="1"/>
    <col min="13313" max="13313" width="41.85546875" style="218" customWidth="1"/>
    <col min="13314" max="13314" width="13.85546875" style="218" customWidth="1"/>
    <col min="13315" max="13315" width="13.7109375" style="218" customWidth="1"/>
    <col min="13316" max="13316" width="18.85546875" style="218" customWidth="1"/>
    <col min="13317" max="13567" width="9.140625" style="218"/>
    <col min="13568" max="13568" width="13" style="218" customWidth="1"/>
    <col min="13569" max="13569" width="41.85546875" style="218" customWidth="1"/>
    <col min="13570" max="13570" width="13.85546875" style="218" customWidth="1"/>
    <col min="13571" max="13571" width="13.7109375" style="218" customWidth="1"/>
    <col min="13572" max="13572" width="18.85546875" style="218" customWidth="1"/>
    <col min="13573" max="13823" width="9.140625" style="218"/>
    <col min="13824" max="13824" width="13" style="218" customWidth="1"/>
    <col min="13825" max="13825" width="41.85546875" style="218" customWidth="1"/>
    <col min="13826" max="13826" width="13.85546875" style="218" customWidth="1"/>
    <col min="13827" max="13827" width="13.7109375" style="218" customWidth="1"/>
    <col min="13828" max="13828" width="18.85546875" style="218" customWidth="1"/>
    <col min="13829" max="14079" width="9.140625" style="218"/>
    <col min="14080" max="14080" width="13" style="218" customWidth="1"/>
    <col min="14081" max="14081" width="41.85546875" style="218" customWidth="1"/>
    <col min="14082" max="14082" width="13.85546875" style="218" customWidth="1"/>
    <col min="14083" max="14083" width="13.7109375" style="218" customWidth="1"/>
    <col min="14084" max="14084" width="18.85546875" style="218" customWidth="1"/>
    <col min="14085" max="14335" width="9.140625" style="218"/>
    <col min="14336" max="14336" width="13" style="218" customWidth="1"/>
    <col min="14337" max="14337" width="41.85546875" style="218" customWidth="1"/>
    <col min="14338" max="14338" width="13.85546875" style="218" customWidth="1"/>
    <col min="14339" max="14339" width="13.7109375" style="218" customWidth="1"/>
    <col min="14340" max="14340" width="18.85546875" style="218" customWidth="1"/>
    <col min="14341" max="14591" width="9.140625" style="218"/>
    <col min="14592" max="14592" width="13" style="218" customWidth="1"/>
    <col min="14593" max="14593" width="41.85546875" style="218" customWidth="1"/>
    <col min="14594" max="14594" width="13.85546875" style="218" customWidth="1"/>
    <col min="14595" max="14595" width="13.7109375" style="218" customWidth="1"/>
    <col min="14596" max="14596" width="18.85546875" style="218" customWidth="1"/>
    <col min="14597" max="14847" width="9.140625" style="218"/>
    <col min="14848" max="14848" width="13" style="218" customWidth="1"/>
    <col min="14849" max="14849" width="41.85546875" style="218" customWidth="1"/>
    <col min="14850" max="14850" width="13.85546875" style="218" customWidth="1"/>
    <col min="14851" max="14851" width="13.7109375" style="218" customWidth="1"/>
    <col min="14852" max="14852" width="18.85546875" style="218" customWidth="1"/>
    <col min="14853" max="15103" width="9.140625" style="218"/>
    <col min="15104" max="15104" width="13" style="218" customWidth="1"/>
    <col min="15105" max="15105" width="41.85546875" style="218" customWidth="1"/>
    <col min="15106" max="15106" width="13.85546875" style="218" customWidth="1"/>
    <col min="15107" max="15107" width="13.7109375" style="218" customWidth="1"/>
    <col min="15108" max="15108" width="18.85546875" style="218" customWidth="1"/>
    <col min="15109" max="15359" width="9.140625" style="218"/>
    <col min="15360" max="15360" width="13" style="218" customWidth="1"/>
    <col min="15361" max="15361" width="41.85546875" style="218" customWidth="1"/>
    <col min="15362" max="15362" width="13.85546875" style="218" customWidth="1"/>
    <col min="15363" max="15363" width="13.7109375" style="218" customWidth="1"/>
    <col min="15364" max="15364" width="18.85546875" style="218" customWidth="1"/>
    <col min="15365" max="15615" width="9.140625" style="218"/>
    <col min="15616" max="15616" width="13" style="218" customWidth="1"/>
    <col min="15617" max="15617" width="41.85546875" style="218" customWidth="1"/>
    <col min="15618" max="15618" width="13.85546875" style="218" customWidth="1"/>
    <col min="15619" max="15619" width="13.7109375" style="218" customWidth="1"/>
    <col min="15620" max="15620" width="18.85546875" style="218" customWidth="1"/>
    <col min="15621" max="15871" width="9.140625" style="218"/>
    <col min="15872" max="15872" width="13" style="218" customWidth="1"/>
    <col min="15873" max="15873" width="41.85546875" style="218" customWidth="1"/>
    <col min="15874" max="15874" width="13.85546875" style="218" customWidth="1"/>
    <col min="15875" max="15875" width="13.7109375" style="218" customWidth="1"/>
    <col min="15876" max="15876" width="18.85546875" style="218" customWidth="1"/>
    <col min="15877" max="16127" width="9.140625" style="218"/>
    <col min="16128" max="16128" width="13" style="218" customWidth="1"/>
    <col min="16129" max="16129" width="41.85546875" style="218" customWidth="1"/>
    <col min="16130" max="16130" width="13.85546875" style="218" customWidth="1"/>
    <col min="16131" max="16131" width="13.7109375" style="218" customWidth="1"/>
    <col min="16132" max="16132" width="18.85546875" style="218" customWidth="1"/>
    <col min="16133" max="16384" width="9.140625" style="218"/>
  </cols>
  <sheetData>
    <row r="1" spans="1:5" s="140" customFormat="1" ht="15">
      <c r="A1" s="139"/>
      <c r="B1" s="664" t="s">
        <v>193</v>
      </c>
      <c r="C1" s="664"/>
      <c r="E1" s="34" t="s">
        <v>476</v>
      </c>
    </row>
    <row r="2" spans="1:5" s="140" customFormat="1">
      <c r="A2" s="139"/>
      <c r="B2" s="141"/>
      <c r="C2" s="142"/>
      <c r="E2" s="143" t="s">
        <v>194</v>
      </c>
    </row>
    <row r="3" spans="1:5" s="140" customFormat="1">
      <c r="A3" s="139"/>
      <c r="B3" s="141"/>
      <c r="C3" s="142"/>
      <c r="E3" s="144" t="s">
        <v>66</v>
      </c>
    </row>
    <row r="4" spans="1:5" s="140" customFormat="1">
      <c r="A4" s="139"/>
      <c r="B4" s="141"/>
      <c r="C4" s="142"/>
      <c r="E4" s="145" t="s">
        <v>195</v>
      </c>
    </row>
    <row r="5" spans="1:5" s="140" customFormat="1">
      <c r="A5" s="139"/>
      <c r="B5" s="141"/>
      <c r="C5" s="142"/>
      <c r="E5" s="146" t="s">
        <v>196</v>
      </c>
    </row>
    <row r="6" spans="1:5" s="214" customFormat="1">
      <c r="A6" s="217"/>
      <c r="B6" s="216"/>
      <c r="C6" s="215"/>
      <c r="E6" s="32" t="s">
        <v>488</v>
      </c>
    </row>
    <row r="7" spans="1:5" s="269" customFormat="1">
      <c r="A7" s="270" t="s">
        <v>197</v>
      </c>
      <c r="B7" s="271" t="s">
        <v>198</v>
      </c>
      <c r="C7" s="271" t="s">
        <v>199</v>
      </c>
      <c r="D7" s="277" t="s">
        <v>200</v>
      </c>
      <c r="E7" s="278" t="s">
        <v>461</v>
      </c>
    </row>
    <row r="8" spans="1:5">
      <c r="A8" s="662" t="s">
        <v>422</v>
      </c>
      <c r="B8" s="663"/>
      <c r="C8" s="663"/>
      <c r="D8" s="663"/>
      <c r="E8" s="279"/>
    </row>
    <row r="9" spans="1:5" ht="26.25" thickBot="1">
      <c r="A9" s="268" t="s">
        <v>421</v>
      </c>
      <c r="B9" s="228" t="s">
        <v>201</v>
      </c>
      <c r="C9" s="280" t="s">
        <v>202</v>
      </c>
      <c r="D9" s="281"/>
      <c r="E9" s="295">
        <v>3150</v>
      </c>
    </row>
    <row r="10" spans="1:5" ht="20.25" customHeight="1" thickTop="1">
      <c r="A10" s="231" t="s">
        <v>420</v>
      </c>
      <c r="B10" s="228" t="s">
        <v>204</v>
      </c>
      <c r="C10" s="280" t="s">
        <v>202</v>
      </c>
      <c r="D10" s="665"/>
      <c r="E10" s="295">
        <v>2980</v>
      </c>
    </row>
    <row r="11" spans="1:5" ht="19.5" customHeight="1">
      <c r="A11" s="230" t="s">
        <v>419</v>
      </c>
      <c r="B11" s="228" t="s">
        <v>204</v>
      </c>
      <c r="C11" s="280" t="s">
        <v>203</v>
      </c>
      <c r="D11" s="665"/>
      <c r="E11" s="295">
        <v>2850</v>
      </c>
    </row>
    <row r="12" spans="1:5" ht="18.75" customHeight="1">
      <c r="A12" s="230" t="s">
        <v>418</v>
      </c>
      <c r="B12" s="228" t="s">
        <v>204</v>
      </c>
      <c r="C12" s="280" t="s">
        <v>414</v>
      </c>
      <c r="D12" s="665"/>
      <c r="E12" s="295">
        <v>2900</v>
      </c>
    </row>
    <row r="13" spans="1:5" s="265" customFormat="1" ht="25.5">
      <c r="A13" s="229" t="s">
        <v>417</v>
      </c>
      <c r="B13" s="267" t="s">
        <v>205</v>
      </c>
      <c r="C13" s="282" t="s">
        <v>206</v>
      </c>
      <c r="D13" s="665"/>
      <c r="E13" s="295">
        <v>790</v>
      </c>
    </row>
    <row r="14" spans="1:5" s="265" customFormat="1" ht="25.5">
      <c r="A14" s="229" t="s">
        <v>416</v>
      </c>
      <c r="B14" s="267" t="s">
        <v>205</v>
      </c>
      <c r="C14" s="282" t="s">
        <v>207</v>
      </c>
      <c r="D14" s="665"/>
      <c r="E14" s="295">
        <v>890</v>
      </c>
    </row>
    <row r="15" spans="1:5" s="265" customFormat="1" ht="25.5">
      <c r="A15" s="229" t="s">
        <v>415</v>
      </c>
      <c r="B15" s="267" t="s">
        <v>205</v>
      </c>
      <c r="C15" s="282" t="s">
        <v>208</v>
      </c>
      <c r="D15" s="665"/>
      <c r="E15" s="295">
        <v>1070</v>
      </c>
    </row>
    <row r="16" spans="1:5" s="265" customFormat="1" ht="30" customHeight="1">
      <c r="A16" s="229" t="s">
        <v>209</v>
      </c>
      <c r="B16" s="267" t="s">
        <v>210</v>
      </c>
      <c r="C16" s="282" t="s">
        <v>211</v>
      </c>
      <c r="D16" s="283"/>
      <c r="E16" s="295">
        <v>510</v>
      </c>
    </row>
    <row r="17" spans="1:6" s="265" customFormat="1" ht="30" customHeight="1">
      <c r="A17" s="268" t="s">
        <v>336</v>
      </c>
      <c r="B17" s="267" t="s">
        <v>335</v>
      </c>
      <c r="C17" s="282" t="s">
        <v>334</v>
      </c>
      <c r="D17" s="283"/>
      <c r="E17" s="295">
        <v>650</v>
      </c>
    </row>
    <row r="18" spans="1:6" ht="35.25" customHeight="1">
      <c r="A18" s="229" t="s">
        <v>462</v>
      </c>
      <c r="B18" s="267" t="s">
        <v>463</v>
      </c>
      <c r="C18" s="282" t="s">
        <v>413</v>
      </c>
      <c r="D18" s="283"/>
      <c r="E18" s="295">
        <v>630</v>
      </c>
    </row>
    <row r="19" spans="1:6" ht="35.25" customHeight="1">
      <c r="A19" s="284" t="s">
        <v>464</v>
      </c>
      <c r="B19" s="264" t="s">
        <v>463</v>
      </c>
      <c r="C19" s="282" t="s">
        <v>413</v>
      </c>
      <c r="D19" s="276"/>
      <c r="E19" s="295">
        <v>410</v>
      </c>
      <c r="F19" s="285"/>
    </row>
    <row r="20" spans="1:6" s="265" customFormat="1" ht="35.25" customHeight="1">
      <c r="A20" s="284" t="s">
        <v>465</v>
      </c>
      <c r="B20" s="264" t="s">
        <v>466</v>
      </c>
      <c r="C20" s="282" t="s">
        <v>467</v>
      </c>
      <c r="D20" s="276"/>
      <c r="E20" s="295">
        <v>680</v>
      </c>
    </row>
    <row r="21" spans="1:6" s="265" customFormat="1" ht="35.25" customHeight="1">
      <c r="A21" s="284" t="s">
        <v>468</v>
      </c>
      <c r="B21" s="264" t="s">
        <v>466</v>
      </c>
      <c r="C21" s="282" t="s">
        <v>469</v>
      </c>
      <c r="D21" s="276"/>
      <c r="E21" s="295">
        <v>1090</v>
      </c>
    </row>
    <row r="22" spans="1:6" s="265" customFormat="1" ht="30" customHeight="1">
      <c r="A22" s="266">
        <v>192260</v>
      </c>
      <c r="B22" s="286" t="s">
        <v>412</v>
      </c>
      <c r="C22" s="287" t="s">
        <v>411</v>
      </c>
      <c r="D22" s="288"/>
      <c r="E22" s="296">
        <v>990</v>
      </c>
    </row>
    <row r="23" spans="1:6" ht="30" customHeight="1">
      <c r="A23" s="229" t="s">
        <v>212</v>
      </c>
      <c r="B23" s="228" t="s">
        <v>213</v>
      </c>
      <c r="C23" s="280"/>
      <c r="D23" s="289"/>
      <c r="E23" s="295">
        <v>240</v>
      </c>
    </row>
    <row r="24" spans="1:6">
      <c r="D24" s="290"/>
      <c r="E24" s="295"/>
    </row>
    <row r="25" spans="1:6">
      <c r="A25" s="662" t="s">
        <v>410</v>
      </c>
      <c r="B25" s="663"/>
      <c r="C25" s="663"/>
      <c r="D25" s="663"/>
      <c r="E25" s="297"/>
    </row>
    <row r="26" spans="1:6" ht="33.75" customHeight="1">
      <c r="A26" s="229">
        <v>98070</v>
      </c>
      <c r="B26" s="225" t="s">
        <v>216</v>
      </c>
      <c r="C26" s="280" t="s">
        <v>217</v>
      </c>
      <c r="D26" s="291"/>
      <c r="E26" s="295">
        <v>380</v>
      </c>
    </row>
    <row r="27" spans="1:6" ht="41.25" customHeight="1">
      <c r="A27" s="229">
        <v>98100</v>
      </c>
      <c r="B27" s="225" t="s">
        <v>216</v>
      </c>
      <c r="C27" s="280" t="s">
        <v>207</v>
      </c>
      <c r="D27" s="291"/>
      <c r="E27" s="295">
        <v>580</v>
      </c>
    </row>
    <row r="28" spans="1:6" s="265" customFormat="1" ht="39.75" customHeight="1">
      <c r="A28" s="229">
        <v>49503</v>
      </c>
      <c r="B28" s="264" t="s">
        <v>470</v>
      </c>
      <c r="C28" s="282" t="s">
        <v>218</v>
      </c>
      <c r="D28" s="292"/>
      <c r="E28" s="295">
        <v>1150</v>
      </c>
    </row>
    <row r="29" spans="1:6" ht="39.75" customHeight="1">
      <c r="A29" s="227">
        <v>47200</v>
      </c>
      <c r="B29" s="225" t="s">
        <v>471</v>
      </c>
      <c r="C29" s="280" t="s">
        <v>333</v>
      </c>
      <c r="D29" s="291"/>
      <c r="E29" s="295">
        <v>2610</v>
      </c>
    </row>
    <row r="30" spans="1:6" ht="40.5" customHeight="1">
      <c r="A30" s="264">
        <v>19002</v>
      </c>
      <c r="B30" s="264" t="s">
        <v>472</v>
      </c>
      <c r="C30" s="282"/>
      <c r="D30" s="292"/>
      <c r="E30" s="295">
        <v>560</v>
      </c>
    </row>
    <row r="31" spans="1:6">
      <c r="E31" s="297"/>
    </row>
    <row r="32" spans="1:6">
      <c r="A32" s="662" t="s">
        <v>409</v>
      </c>
      <c r="B32" s="663"/>
      <c r="C32" s="663"/>
      <c r="D32" s="663"/>
      <c r="E32" s="298"/>
    </row>
    <row r="33" spans="1:5" ht="52.5" customHeight="1">
      <c r="A33" s="227">
        <v>100700</v>
      </c>
      <c r="B33" s="228" t="s">
        <v>219</v>
      </c>
      <c r="C33" s="293"/>
      <c r="D33" s="294"/>
      <c r="E33" s="295">
        <v>580</v>
      </c>
    </row>
    <row r="34" spans="1:5" ht="48.75" customHeight="1">
      <c r="A34" s="227">
        <v>100701</v>
      </c>
      <c r="B34" s="228" t="s">
        <v>220</v>
      </c>
      <c r="C34" s="293"/>
      <c r="D34" s="294"/>
      <c r="E34" s="295">
        <v>980</v>
      </c>
    </row>
    <row r="35" spans="1:5" ht="54" customHeight="1">
      <c r="A35" s="227">
        <v>100350</v>
      </c>
      <c r="B35" s="225" t="s">
        <v>221</v>
      </c>
      <c r="C35" s="280" t="s">
        <v>222</v>
      </c>
      <c r="D35" s="291"/>
      <c r="E35" s="295">
        <v>800</v>
      </c>
    </row>
    <row r="36" spans="1:5" ht="54" customHeight="1">
      <c r="A36" s="229">
        <v>100401</v>
      </c>
      <c r="B36" s="264" t="s">
        <v>473</v>
      </c>
      <c r="C36" s="282" t="s">
        <v>474</v>
      </c>
      <c r="D36" s="292"/>
      <c r="E36" s="295">
        <v>500</v>
      </c>
    </row>
    <row r="37" spans="1:5" ht="57" customHeight="1">
      <c r="A37" s="227">
        <v>100850</v>
      </c>
      <c r="B37" s="225" t="s">
        <v>223</v>
      </c>
      <c r="C37" s="280" t="s">
        <v>215</v>
      </c>
      <c r="D37" s="291"/>
      <c r="E37" s="295">
        <v>1390</v>
      </c>
    </row>
    <row r="38" spans="1:5" ht="58.5" customHeight="1">
      <c r="A38" s="227">
        <v>100851</v>
      </c>
      <c r="B38" s="225" t="s">
        <v>224</v>
      </c>
      <c r="C38" s="293" t="s">
        <v>214</v>
      </c>
      <c r="D38" s="291"/>
      <c r="E38" s="295">
        <v>850</v>
      </c>
    </row>
    <row r="39" spans="1:5" ht="54" hidden="1" customHeight="1">
      <c r="A39" s="227">
        <v>100801</v>
      </c>
      <c r="B39" s="228" t="s">
        <v>408</v>
      </c>
      <c r="C39" s="293"/>
      <c r="D39" s="291"/>
      <c r="E39" s="295" t="e">
        <f>CEILING(#REF!*$E$8,10)</f>
        <v>#REF!</v>
      </c>
    </row>
    <row r="40" spans="1:5" ht="61.5" hidden="1" customHeight="1">
      <c r="A40" s="227">
        <v>100803</v>
      </c>
      <c r="B40" s="225" t="s">
        <v>407</v>
      </c>
      <c r="C40" s="280" t="s">
        <v>225</v>
      </c>
      <c r="D40" s="291"/>
      <c r="E40" s="295" t="e">
        <f>CEILING(#REF!*$E$8,10)</f>
        <v>#REF!</v>
      </c>
    </row>
    <row r="41" spans="1:5" ht="61.5" hidden="1" customHeight="1">
      <c r="A41" s="227">
        <v>100505</v>
      </c>
      <c r="B41" s="225" t="s">
        <v>406</v>
      </c>
      <c r="C41" s="280" t="s">
        <v>225</v>
      </c>
      <c r="D41" s="291"/>
      <c r="E41" s="295" t="e">
        <f>CEILING(#REF!*$E$8,10)</f>
        <v>#REF!</v>
      </c>
    </row>
    <row r="42" spans="1:5" ht="61.5" hidden="1" customHeight="1">
      <c r="A42" s="227">
        <v>100506</v>
      </c>
      <c r="B42" s="225" t="s">
        <v>405</v>
      </c>
      <c r="C42" s="280" t="s">
        <v>225</v>
      </c>
      <c r="D42" s="291"/>
      <c r="E42" s="295" t="e">
        <f>CEILING(#REF!*$E$8,10)</f>
        <v>#REF!</v>
      </c>
    </row>
    <row r="43" spans="1:5" ht="52.5" hidden="1" customHeight="1">
      <c r="A43" s="227">
        <v>100320</v>
      </c>
      <c r="B43" s="225" t="s">
        <v>404</v>
      </c>
      <c r="C43" s="280" t="s">
        <v>225</v>
      </c>
      <c r="D43" s="291"/>
      <c r="E43" s="295" t="e">
        <f>CEILING(#REF!*$E$8,10)</f>
        <v>#REF!</v>
      </c>
    </row>
    <row r="44" spans="1:5" ht="37.5" hidden="1" customHeight="1">
      <c r="A44" s="227">
        <v>100319</v>
      </c>
      <c r="B44" s="225" t="s">
        <v>403</v>
      </c>
      <c r="C44" s="280" t="s">
        <v>225</v>
      </c>
      <c r="D44" s="291"/>
      <c r="E44" s="295" t="e">
        <f>CEILING(#REF!*$E$8,10)</f>
        <v>#REF!</v>
      </c>
    </row>
    <row r="45" spans="1:5" ht="37.5" customHeight="1">
      <c r="A45" s="226" t="s">
        <v>332</v>
      </c>
      <c r="B45" s="225" t="s">
        <v>331</v>
      </c>
      <c r="C45" s="280" t="s">
        <v>330</v>
      </c>
      <c r="D45" s="291"/>
      <c r="E45" s="295">
        <v>300</v>
      </c>
    </row>
    <row r="46" spans="1:5" ht="42.75" hidden="1" customHeight="1">
      <c r="A46" s="227">
        <v>100500</v>
      </c>
      <c r="B46" s="228" t="s">
        <v>402</v>
      </c>
      <c r="C46" s="293"/>
      <c r="D46" s="291"/>
      <c r="E46" s="295" t="e">
        <f>CEILING(#REF!*$E$8,10)</f>
        <v>#REF!</v>
      </c>
    </row>
    <row r="47" spans="1:5" ht="45.75" hidden="1" customHeight="1">
      <c r="A47" s="227">
        <v>100501</v>
      </c>
      <c r="B47" s="228" t="s">
        <v>401</v>
      </c>
      <c r="C47" s="293"/>
      <c r="D47" s="291"/>
      <c r="E47" s="295" t="e">
        <f>CEILING(#REF!*$E$8,10)</f>
        <v>#REF!</v>
      </c>
    </row>
    <row r="48" spans="1:5" ht="51" hidden="1" customHeight="1">
      <c r="A48" s="227">
        <v>100502</v>
      </c>
      <c r="B48" s="228" t="s">
        <v>400</v>
      </c>
      <c r="C48" s="293"/>
      <c r="D48" s="291"/>
      <c r="E48" s="295" t="e">
        <f>CEILING(#REF!*$E$8,10)</f>
        <v>#REF!</v>
      </c>
    </row>
    <row r="49" spans="1:5" ht="58.5" hidden="1" customHeight="1">
      <c r="A49" s="227">
        <v>100270</v>
      </c>
      <c r="B49" s="225" t="s">
        <v>399</v>
      </c>
      <c r="C49" s="280" t="s">
        <v>217</v>
      </c>
      <c r="D49" s="291"/>
      <c r="E49" s="295" t="e">
        <f>CEILING(#REF!*$E$8,10)</f>
        <v>#REF!</v>
      </c>
    </row>
    <row r="50" spans="1:5" ht="49.5" customHeight="1">
      <c r="A50" s="224">
        <v>822028</v>
      </c>
      <c r="B50" s="222" t="s">
        <v>227</v>
      </c>
      <c r="C50" s="293" t="s">
        <v>226</v>
      </c>
      <c r="D50" s="291"/>
      <c r="E50" s="295">
        <v>860</v>
      </c>
    </row>
    <row r="51" spans="1:5" ht="48.75" customHeight="1">
      <c r="A51" s="223">
        <v>821720</v>
      </c>
      <c r="B51" s="222" t="s">
        <v>228</v>
      </c>
      <c r="C51" s="293" t="s">
        <v>229</v>
      </c>
      <c r="D51" s="291"/>
      <c r="E51" s="295">
        <v>1600</v>
      </c>
    </row>
    <row r="52" spans="1:5" ht="49.5" customHeight="1">
      <c r="A52" s="224">
        <v>821728</v>
      </c>
      <c r="B52" s="222" t="s">
        <v>230</v>
      </c>
      <c r="C52" s="293" t="s">
        <v>231</v>
      </c>
      <c r="D52" s="291"/>
      <c r="E52" s="295">
        <v>1020</v>
      </c>
    </row>
    <row r="53" spans="1:5" ht="39" customHeight="1">
      <c r="A53" s="224">
        <v>821528</v>
      </c>
      <c r="B53" s="222" t="s">
        <v>398</v>
      </c>
      <c r="C53" s="293" t="s">
        <v>397</v>
      </c>
      <c r="D53" s="289"/>
      <c r="E53" s="295">
        <v>470</v>
      </c>
    </row>
    <row r="54" spans="1:5" ht="52.5" customHeight="1">
      <c r="A54" s="224">
        <v>752018</v>
      </c>
      <c r="B54" s="222" t="s">
        <v>233</v>
      </c>
      <c r="C54" s="280" t="s">
        <v>225</v>
      </c>
      <c r="D54" s="291"/>
      <c r="E54" s="295">
        <v>820</v>
      </c>
    </row>
    <row r="55" spans="1:5" ht="48" customHeight="1">
      <c r="A55" s="224">
        <v>753018</v>
      </c>
      <c r="B55" s="222" t="s">
        <v>234</v>
      </c>
      <c r="C55" s="280" t="s">
        <v>225</v>
      </c>
      <c r="D55" s="291"/>
      <c r="E55" s="295">
        <v>910</v>
      </c>
    </row>
    <row r="56" spans="1:5" ht="48" customHeight="1">
      <c r="A56" s="224">
        <v>708018</v>
      </c>
      <c r="B56" s="222" t="s">
        <v>329</v>
      </c>
      <c r="C56" s="280" t="s">
        <v>225</v>
      </c>
      <c r="D56" s="291"/>
      <c r="E56" s="295">
        <v>500</v>
      </c>
    </row>
    <row r="57" spans="1:5" ht="54" customHeight="1">
      <c r="A57" s="224">
        <v>708025</v>
      </c>
      <c r="B57" s="222" t="s">
        <v>328</v>
      </c>
      <c r="C57" s="280" t="s">
        <v>232</v>
      </c>
      <c r="D57" s="291"/>
      <c r="E57" s="295">
        <v>660</v>
      </c>
    </row>
    <row r="58" spans="1:5" ht="55.5" customHeight="1">
      <c r="A58" s="223">
        <v>763018</v>
      </c>
      <c r="B58" s="222" t="s">
        <v>327</v>
      </c>
      <c r="C58" s="280" t="s">
        <v>225</v>
      </c>
      <c r="D58" s="291"/>
      <c r="E58" s="295">
        <v>210</v>
      </c>
    </row>
    <row r="59" spans="1:5" ht="55.5" customHeight="1">
      <c r="A59" s="223">
        <v>763025</v>
      </c>
      <c r="B59" s="222" t="s">
        <v>327</v>
      </c>
      <c r="C59" s="280" t="s">
        <v>232</v>
      </c>
      <c r="D59" s="291"/>
      <c r="E59" s="295">
        <v>230</v>
      </c>
    </row>
  </sheetData>
  <mergeCells count="6">
    <mergeCell ref="A32:D32"/>
    <mergeCell ref="B1:C1"/>
    <mergeCell ref="A8:D8"/>
    <mergeCell ref="D10:D12"/>
    <mergeCell ref="D13:D15"/>
    <mergeCell ref="A25:D25"/>
  </mergeCells>
  <hyperlinks>
    <hyperlink ref="E4" r:id="rId1"/>
    <hyperlink ref="E5" r:id="rId2"/>
  </hyperlinks>
  <pageMargins left="0.75" right="0.75" top="1" bottom="1" header="0.5" footer="0.5"/>
  <pageSetup paperSize="9" scale="65" orientation="portrait" r:id="rId3"/>
  <headerFooter alignWithMargins="0"/>
  <rowBreaks count="1" manualBreakCount="1">
    <brk id="45" max="4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showGridLines="0" workbookViewId="0">
      <selection activeCell="C25" sqref="C25"/>
    </sheetView>
  </sheetViews>
  <sheetFormatPr defaultColWidth="8.7109375" defaultRowHeight="12.75"/>
  <cols>
    <col min="1" max="1" width="3" bestFit="1" customWidth="1"/>
    <col min="2" max="2" width="66.85546875" customWidth="1"/>
    <col min="3" max="3" width="14.28515625" customWidth="1"/>
    <col min="4" max="4" width="11.7109375" bestFit="1" customWidth="1"/>
  </cols>
  <sheetData>
    <row r="1" spans="1:3" ht="15.75" customHeight="1">
      <c r="C1" s="34" t="s">
        <v>476</v>
      </c>
    </row>
    <row r="2" spans="1:3">
      <c r="C2" s="35" t="s">
        <v>194</v>
      </c>
    </row>
    <row r="3" spans="1:3">
      <c r="C3" s="35" t="s">
        <v>95</v>
      </c>
    </row>
    <row r="4" spans="1:3">
      <c r="C4" s="35" t="s">
        <v>62</v>
      </c>
    </row>
    <row r="5" spans="1:3" ht="30">
      <c r="A5" s="299"/>
      <c r="B5" s="147" t="s">
        <v>236</v>
      </c>
      <c r="C5" s="403" t="s">
        <v>571</v>
      </c>
    </row>
    <row r="6" spans="1:3" ht="14.25">
      <c r="A6" s="148" t="s">
        <v>235</v>
      </c>
      <c r="B6" s="149" t="s">
        <v>237</v>
      </c>
      <c r="C6" s="149" t="s">
        <v>238</v>
      </c>
    </row>
    <row r="7" spans="1:3" ht="30.75" customHeight="1">
      <c r="A7" s="150">
        <v>1</v>
      </c>
      <c r="B7" s="151" t="s">
        <v>239</v>
      </c>
      <c r="C7" s="446">
        <v>39000</v>
      </c>
    </row>
    <row r="8" spans="1:3" ht="30.75" customHeight="1">
      <c r="A8" s="150">
        <v>2</v>
      </c>
      <c r="B8" s="151" t="s">
        <v>240</v>
      </c>
      <c r="C8" s="446">
        <v>15500</v>
      </c>
    </row>
    <row r="9" spans="1:3" ht="30.75" customHeight="1">
      <c r="A9" s="150">
        <v>3</v>
      </c>
      <c r="B9" s="151" t="s">
        <v>241</v>
      </c>
      <c r="C9" s="446">
        <v>11400</v>
      </c>
    </row>
    <row r="10" spans="1:3" ht="30.75" customHeight="1">
      <c r="A10" s="150">
        <v>4</v>
      </c>
      <c r="B10" s="151" t="s">
        <v>426</v>
      </c>
      <c r="C10" s="446">
        <v>14800</v>
      </c>
    </row>
    <row r="11" spans="1:3" ht="30.75" customHeight="1">
      <c r="A11" s="150">
        <v>5</v>
      </c>
      <c r="B11" s="151" t="s">
        <v>427</v>
      </c>
      <c r="C11" s="446">
        <v>5200</v>
      </c>
    </row>
    <row r="12" spans="1:3" ht="30.75" customHeight="1">
      <c r="A12" s="150">
        <v>6</v>
      </c>
      <c r="B12" s="151" t="s">
        <v>428</v>
      </c>
      <c r="C12" s="446">
        <v>16800</v>
      </c>
    </row>
    <row r="13" spans="1:3" ht="30.75" customHeight="1">
      <c r="A13" s="150">
        <v>7</v>
      </c>
      <c r="B13" s="151" t="s">
        <v>429</v>
      </c>
      <c r="C13" s="446">
        <v>2200</v>
      </c>
    </row>
    <row r="14" spans="1:3" ht="30.75" customHeight="1">
      <c r="A14" s="150">
        <v>8</v>
      </c>
      <c r="B14" s="151" t="s">
        <v>430</v>
      </c>
      <c r="C14" s="446">
        <v>500</v>
      </c>
    </row>
    <row r="15" spans="1:3" ht="29.25" customHeight="1">
      <c r="A15" s="300">
        <v>9</v>
      </c>
      <c r="B15" s="301" t="s">
        <v>475</v>
      </c>
      <c r="C15" s="446">
        <v>520</v>
      </c>
    </row>
  </sheetData>
  <printOptions horizontalCentered="1"/>
  <pageMargins left="0.39370078740157483" right="0.39370078740157483" top="0.39370078740157483" bottom="0.39370078740157483" header="0.19685039370078741" footer="0.1968503937007874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K96"/>
  <sheetViews>
    <sheetView showGridLines="0" zoomScale="115" zoomScaleNormal="115" workbookViewId="0">
      <pane xSplit="2" ySplit="6" topLeftCell="C73" activePane="bottomRight" state="frozen"/>
      <selection activeCell="I1" sqref="I1"/>
      <selection pane="topRight" activeCell="I1" sqref="I1"/>
      <selection pane="bottomLeft" activeCell="I1" sqref="I1"/>
      <selection pane="bottomRight" activeCell="E5" sqref="E5"/>
    </sheetView>
  </sheetViews>
  <sheetFormatPr defaultColWidth="9.140625" defaultRowHeight="11.25"/>
  <cols>
    <col min="1" max="1" width="48.28515625" style="9" customWidth="1"/>
    <col min="2" max="2" width="25" style="9" customWidth="1"/>
    <col min="3" max="3" width="10.28515625" style="11" bestFit="1" customWidth="1"/>
    <col min="4" max="4" width="8.85546875" style="11" customWidth="1"/>
    <col min="5" max="5" width="12.5703125" style="81" customWidth="1"/>
    <col min="6" max="6" width="7.42578125" style="11" customWidth="1"/>
    <col min="7" max="7" width="8.5703125" style="11" bestFit="1" customWidth="1"/>
    <col min="8" max="8" width="7.85546875" style="11" bestFit="1" customWidth="1"/>
    <col min="9" max="9" width="8.140625" style="8" customWidth="1"/>
    <col min="10" max="10" width="5.7109375" style="11" hidden="1" customWidth="1"/>
    <col min="11" max="11" width="10.7109375" style="11" hidden="1" customWidth="1"/>
    <col min="12" max="16384" width="9.140625" style="8"/>
  </cols>
  <sheetData>
    <row r="1" spans="1:11" s="4" customFormat="1" ht="12.75" customHeight="1">
      <c r="A1" s="527" t="s">
        <v>150</v>
      </c>
      <c r="B1" s="528"/>
      <c r="C1" s="528"/>
      <c r="D1" s="528"/>
      <c r="E1" s="27"/>
      <c r="F1" s="27"/>
      <c r="G1" s="27"/>
      <c r="I1" s="34" t="s">
        <v>476</v>
      </c>
    </row>
    <row r="2" spans="1:11" customFormat="1" ht="14.25" customHeight="1">
      <c r="A2" s="528"/>
      <c r="B2" s="528"/>
      <c r="C2" s="528"/>
      <c r="D2" s="528"/>
      <c r="E2" s="27"/>
      <c r="F2" s="27"/>
      <c r="G2" s="27"/>
      <c r="H2" s="11"/>
      <c r="I2" s="35" t="s">
        <v>245</v>
      </c>
    </row>
    <row r="3" spans="1:11" customFormat="1" ht="14.25" customHeight="1">
      <c r="A3" s="528"/>
      <c r="B3" s="528"/>
      <c r="C3" s="528"/>
      <c r="D3" s="528"/>
      <c r="E3" s="27"/>
      <c r="F3" s="27"/>
      <c r="G3" s="27"/>
      <c r="H3" s="11"/>
      <c r="I3" s="35" t="s">
        <v>151</v>
      </c>
    </row>
    <row r="4" spans="1:11" s="4" customFormat="1" ht="12.75" customHeight="1">
      <c r="A4" s="528"/>
      <c r="B4" s="528"/>
      <c r="C4" s="528"/>
      <c r="D4" s="528"/>
      <c r="E4" s="27"/>
      <c r="F4" s="27"/>
      <c r="G4" s="27"/>
      <c r="I4" s="123" t="s">
        <v>152</v>
      </c>
    </row>
    <row r="5" spans="1:11" s="4" customFormat="1" ht="12.75" customHeight="1">
      <c r="A5" s="529"/>
      <c r="B5" s="529"/>
      <c r="C5" s="529"/>
      <c r="D5" s="529"/>
      <c r="E5" s="668" t="s">
        <v>695</v>
      </c>
      <c r="F5" s="63"/>
      <c r="G5" s="63"/>
      <c r="I5" s="403" t="s">
        <v>571</v>
      </c>
    </row>
    <row r="6" spans="1:11" ht="45" customHeight="1">
      <c r="A6" s="530" t="s">
        <v>79</v>
      </c>
      <c r="B6" s="531"/>
      <c r="C6" s="31" t="s">
        <v>67</v>
      </c>
      <c r="D6" s="10" t="s">
        <v>68</v>
      </c>
      <c r="E6" s="404" t="s">
        <v>396</v>
      </c>
      <c r="F6" s="405" t="s">
        <v>5</v>
      </c>
      <c r="G6" s="67" t="s">
        <v>3</v>
      </c>
      <c r="H6" s="405" t="s">
        <v>4</v>
      </c>
      <c r="I6" s="31" t="s">
        <v>71</v>
      </c>
      <c r="J6" s="10" t="s">
        <v>31</v>
      </c>
      <c r="K6" s="12" t="s">
        <v>244</v>
      </c>
    </row>
    <row r="7" spans="1:11" s="125" customFormat="1" ht="13.5" customHeight="1">
      <c r="A7" s="124" t="s">
        <v>29</v>
      </c>
      <c r="B7" s="124"/>
      <c r="C7" s="124"/>
      <c r="D7" s="124"/>
      <c r="E7" s="152"/>
      <c r="F7" s="124"/>
      <c r="G7" s="124"/>
      <c r="H7" s="124"/>
      <c r="I7" s="124"/>
      <c r="J7" s="124"/>
      <c r="K7" s="124"/>
    </row>
    <row r="8" spans="1:11" s="15" customFormat="1" ht="21.75" customHeight="1">
      <c r="A8" s="382" t="s">
        <v>480</v>
      </c>
      <c r="B8" s="384"/>
      <c r="C8" s="388" t="s">
        <v>453</v>
      </c>
      <c r="D8" s="487" t="s">
        <v>455</v>
      </c>
      <c r="E8" s="353">
        <v>1810</v>
      </c>
      <c r="F8" s="29">
        <f t="shared" ref="F8:F30" si="0">E8/J8</f>
        <v>1810</v>
      </c>
      <c r="G8" s="360">
        <f t="shared" ref="G8:G9" si="1">J8/K8</f>
        <v>5</v>
      </c>
      <c r="H8" s="361">
        <f t="shared" ref="H8:H9" si="2">E8/G8</f>
        <v>362</v>
      </c>
      <c r="I8" s="359">
        <v>378</v>
      </c>
      <c r="J8" s="126">
        <v>1</v>
      </c>
      <c r="K8" s="388">
        <v>0.2</v>
      </c>
    </row>
    <row r="9" spans="1:11" s="15" customFormat="1" ht="21.75" customHeight="1">
      <c r="A9" s="532" t="s">
        <v>607</v>
      </c>
      <c r="B9" s="533"/>
      <c r="C9" s="388" t="s">
        <v>481</v>
      </c>
      <c r="D9" s="486"/>
      <c r="E9" s="353">
        <v>7630</v>
      </c>
      <c r="F9" s="29">
        <f t="shared" si="0"/>
        <v>1526</v>
      </c>
      <c r="G9" s="360">
        <f t="shared" si="1"/>
        <v>25</v>
      </c>
      <c r="H9" s="361">
        <f t="shared" si="2"/>
        <v>305.2</v>
      </c>
      <c r="I9" s="20">
        <v>80</v>
      </c>
      <c r="J9" s="126">
        <v>5</v>
      </c>
      <c r="K9" s="388">
        <v>0.2</v>
      </c>
    </row>
    <row r="10" spans="1:11" s="15" customFormat="1" ht="13.5" customHeight="1">
      <c r="A10" s="382" t="s">
        <v>565</v>
      </c>
      <c r="B10" s="384"/>
      <c r="C10" s="388" t="s">
        <v>453</v>
      </c>
      <c r="D10" s="487" t="s">
        <v>455</v>
      </c>
      <c r="E10" s="353">
        <v>3550</v>
      </c>
      <c r="F10" s="29">
        <f t="shared" si="0"/>
        <v>3550</v>
      </c>
      <c r="G10" s="360">
        <f>J10/K10</f>
        <v>5</v>
      </c>
      <c r="H10" s="361">
        <f>E10/G10</f>
        <v>710</v>
      </c>
      <c r="I10" s="359">
        <v>378</v>
      </c>
      <c r="J10" s="126">
        <v>1</v>
      </c>
      <c r="K10" s="388">
        <v>0.2</v>
      </c>
    </row>
    <row r="11" spans="1:11" s="15" customFormat="1" ht="13.5" customHeight="1">
      <c r="A11" s="532" t="s">
        <v>608</v>
      </c>
      <c r="B11" s="533"/>
      <c r="C11" s="367" t="s">
        <v>481</v>
      </c>
      <c r="D11" s="486"/>
      <c r="E11" s="353">
        <v>17170</v>
      </c>
      <c r="F11" s="29">
        <f t="shared" si="0"/>
        <v>3434</v>
      </c>
      <c r="G11" s="360">
        <f>J11/K11</f>
        <v>25</v>
      </c>
      <c r="H11" s="361">
        <f>E11/G11</f>
        <v>686.8</v>
      </c>
      <c r="I11" s="20">
        <v>80</v>
      </c>
      <c r="J11" s="126">
        <v>5</v>
      </c>
      <c r="K11" s="388">
        <v>0.2</v>
      </c>
    </row>
    <row r="12" spans="1:11" s="15" customFormat="1" ht="13.5" customHeight="1">
      <c r="A12" s="520" t="s">
        <v>264</v>
      </c>
      <c r="B12" s="490"/>
      <c r="C12" s="388" t="s">
        <v>153</v>
      </c>
      <c r="D12" s="487" t="s">
        <v>455</v>
      </c>
      <c r="E12" s="353">
        <v>1390</v>
      </c>
      <c r="F12" s="29">
        <f t="shared" si="0"/>
        <v>1390</v>
      </c>
      <c r="G12" s="360">
        <f t="shared" ref="G12:G27" si="3">J12/K12</f>
        <v>5</v>
      </c>
      <c r="H12" s="361">
        <f t="shared" ref="H12:H27" si="4">E12/G12</f>
        <v>278</v>
      </c>
      <c r="I12" s="359">
        <v>378</v>
      </c>
      <c r="J12" s="126">
        <v>1</v>
      </c>
      <c r="K12" s="388">
        <v>0.2</v>
      </c>
    </row>
    <row r="13" spans="1:11" s="15" customFormat="1" ht="13.5" customHeight="1">
      <c r="A13" s="504"/>
      <c r="B13" s="492"/>
      <c r="C13" s="388" t="s">
        <v>23</v>
      </c>
      <c r="D13" s="486"/>
      <c r="E13" s="353">
        <v>5370</v>
      </c>
      <c r="F13" s="29">
        <f t="shared" si="0"/>
        <v>1074</v>
      </c>
      <c r="G13" s="360">
        <f t="shared" si="3"/>
        <v>25</v>
      </c>
      <c r="H13" s="361">
        <f t="shared" si="4"/>
        <v>214.8</v>
      </c>
      <c r="I13" s="20">
        <v>80</v>
      </c>
      <c r="J13" s="126">
        <v>5</v>
      </c>
      <c r="K13" s="388">
        <v>0.2</v>
      </c>
    </row>
    <row r="14" spans="1:11" s="15" customFormat="1" ht="13.5" customHeight="1">
      <c r="A14" s="518" t="s">
        <v>374</v>
      </c>
      <c r="B14" s="490"/>
      <c r="C14" s="388" t="s">
        <v>153</v>
      </c>
      <c r="D14" s="487" t="s">
        <v>455</v>
      </c>
      <c r="E14" s="353">
        <v>1810</v>
      </c>
      <c r="F14" s="29">
        <f t="shared" si="0"/>
        <v>1810</v>
      </c>
      <c r="G14" s="360">
        <f t="shared" si="3"/>
        <v>5</v>
      </c>
      <c r="H14" s="361">
        <f t="shared" si="4"/>
        <v>362</v>
      </c>
      <c r="I14" s="359">
        <v>378</v>
      </c>
      <c r="J14" s="126">
        <v>1</v>
      </c>
      <c r="K14" s="388">
        <v>0.2</v>
      </c>
    </row>
    <row r="15" spans="1:11" s="15" customFormat="1" ht="13.5" customHeight="1">
      <c r="A15" s="504"/>
      <c r="B15" s="492"/>
      <c r="C15" s="388" t="s">
        <v>23</v>
      </c>
      <c r="D15" s="486"/>
      <c r="E15" s="353">
        <v>7630</v>
      </c>
      <c r="F15" s="29">
        <f t="shared" si="0"/>
        <v>1526</v>
      </c>
      <c r="G15" s="360">
        <f t="shared" si="3"/>
        <v>25</v>
      </c>
      <c r="H15" s="361">
        <f t="shared" si="4"/>
        <v>305.2</v>
      </c>
      <c r="I15" s="20">
        <v>80</v>
      </c>
      <c r="J15" s="126">
        <v>5</v>
      </c>
      <c r="K15" s="388">
        <v>0.2</v>
      </c>
    </row>
    <row r="16" spans="1:11" s="15" customFormat="1" ht="23.25" customHeight="1">
      <c r="A16" s="518" t="s">
        <v>686</v>
      </c>
      <c r="B16" s="490"/>
      <c r="C16" s="388" t="s">
        <v>153</v>
      </c>
      <c r="D16" s="487" t="s">
        <v>455</v>
      </c>
      <c r="E16" s="353">
        <v>2510</v>
      </c>
      <c r="F16" s="29">
        <f t="shared" si="0"/>
        <v>2510</v>
      </c>
      <c r="G16" s="360">
        <f t="shared" si="3"/>
        <v>5</v>
      </c>
      <c r="H16" s="361">
        <f t="shared" si="4"/>
        <v>502</v>
      </c>
      <c r="I16" s="359">
        <v>378</v>
      </c>
      <c r="J16" s="126">
        <v>1</v>
      </c>
      <c r="K16" s="388">
        <v>0.2</v>
      </c>
    </row>
    <row r="17" spans="1:11" s="15" customFormat="1" ht="23.25" customHeight="1">
      <c r="A17" s="504"/>
      <c r="B17" s="492"/>
      <c r="C17" s="388" t="s">
        <v>23</v>
      </c>
      <c r="D17" s="486"/>
      <c r="E17" s="353">
        <v>11070</v>
      </c>
      <c r="F17" s="29">
        <f t="shared" si="0"/>
        <v>2214</v>
      </c>
      <c r="G17" s="360">
        <f t="shared" si="3"/>
        <v>25</v>
      </c>
      <c r="H17" s="361">
        <f t="shared" si="4"/>
        <v>442.8</v>
      </c>
      <c r="I17" s="20">
        <v>80</v>
      </c>
      <c r="J17" s="126">
        <v>5</v>
      </c>
      <c r="K17" s="388">
        <v>0.2</v>
      </c>
    </row>
    <row r="18" spans="1:11" s="15" customFormat="1" ht="13.5" customHeight="1">
      <c r="A18" s="520" t="s">
        <v>263</v>
      </c>
      <c r="B18" s="490"/>
      <c r="C18" s="388" t="s">
        <v>453</v>
      </c>
      <c r="D18" s="487" t="s">
        <v>454</v>
      </c>
      <c r="E18" s="353">
        <v>1900</v>
      </c>
      <c r="F18" s="29">
        <f t="shared" si="0"/>
        <v>1900</v>
      </c>
      <c r="G18" s="360">
        <f t="shared" si="3"/>
        <v>5</v>
      </c>
      <c r="H18" s="361">
        <f t="shared" si="4"/>
        <v>380</v>
      </c>
      <c r="I18" s="359">
        <v>378</v>
      </c>
      <c r="J18" s="126">
        <v>1</v>
      </c>
      <c r="K18" s="388">
        <v>0.2</v>
      </c>
    </row>
    <row r="19" spans="1:11" s="15" customFormat="1" ht="13.5" customHeight="1">
      <c r="A19" s="504"/>
      <c r="B19" s="492"/>
      <c r="C19" s="388" t="s">
        <v>27</v>
      </c>
      <c r="D19" s="486"/>
      <c r="E19" s="353">
        <v>7960</v>
      </c>
      <c r="F19" s="29">
        <f t="shared" si="0"/>
        <v>1592</v>
      </c>
      <c r="G19" s="360">
        <f t="shared" si="3"/>
        <v>25</v>
      </c>
      <c r="H19" s="361">
        <f t="shared" si="4"/>
        <v>318.39999999999998</v>
      </c>
      <c r="I19" s="20">
        <v>80</v>
      </c>
      <c r="J19" s="126">
        <v>5</v>
      </c>
      <c r="K19" s="388">
        <v>0.2</v>
      </c>
    </row>
    <row r="20" spans="1:11" s="15" customFormat="1" ht="13.5" customHeight="1">
      <c r="A20" s="520" t="s">
        <v>262</v>
      </c>
      <c r="B20" s="490"/>
      <c r="C20" s="388" t="s">
        <v>453</v>
      </c>
      <c r="D20" s="487" t="s">
        <v>454</v>
      </c>
      <c r="E20" s="353">
        <v>2580</v>
      </c>
      <c r="F20" s="29">
        <f t="shared" si="0"/>
        <v>2580</v>
      </c>
      <c r="G20" s="360">
        <f t="shared" si="3"/>
        <v>5</v>
      </c>
      <c r="H20" s="361">
        <f t="shared" si="4"/>
        <v>516</v>
      </c>
      <c r="I20" s="359">
        <v>378</v>
      </c>
      <c r="J20" s="126">
        <v>1</v>
      </c>
      <c r="K20" s="388">
        <v>0.2</v>
      </c>
    </row>
    <row r="21" spans="1:11" s="15" customFormat="1" ht="13.5" customHeight="1">
      <c r="A21" s="504"/>
      <c r="B21" s="492"/>
      <c r="C21" s="388" t="s">
        <v>27</v>
      </c>
      <c r="D21" s="486"/>
      <c r="E21" s="353">
        <v>10530</v>
      </c>
      <c r="F21" s="29">
        <f t="shared" si="0"/>
        <v>2106</v>
      </c>
      <c r="G21" s="360">
        <f t="shared" si="3"/>
        <v>25</v>
      </c>
      <c r="H21" s="361">
        <f t="shared" si="4"/>
        <v>421.2</v>
      </c>
      <c r="I21" s="20">
        <v>80</v>
      </c>
      <c r="J21" s="126">
        <v>5</v>
      </c>
      <c r="K21" s="388">
        <v>0.2</v>
      </c>
    </row>
    <row r="22" spans="1:11" s="15" customFormat="1" ht="13.5" customHeight="1">
      <c r="A22" s="518" t="s">
        <v>609</v>
      </c>
      <c r="B22" s="490"/>
      <c r="C22" s="388" t="s">
        <v>453</v>
      </c>
      <c r="D22" s="487" t="s">
        <v>454</v>
      </c>
      <c r="E22" s="353">
        <v>1900</v>
      </c>
      <c r="F22" s="29">
        <f t="shared" si="0"/>
        <v>1900</v>
      </c>
      <c r="G22" s="360">
        <f t="shared" si="3"/>
        <v>5</v>
      </c>
      <c r="H22" s="361">
        <f t="shared" si="4"/>
        <v>380</v>
      </c>
      <c r="I22" s="359">
        <v>378</v>
      </c>
      <c r="J22" s="126">
        <v>1</v>
      </c>
      <c r="K22" s="388">
        <v>0.2</v>
      </c>
    </row>
    <row r="23" spans="1:11" s="15" customFormat="1" ht="13.5" customHeight="1">
      <c r="A23" s="504"/>
      <c r="B23" s="492"/>
      <c r="C23" s="388" t="s">
        <v>27</v>
      </c>
      <c r="D23" s="486"/>
      <c r="E23" s="353">
        <v>7960</v>
      </c>
      <c r="F23" s="29">
        <f t="shared" si="0"/>
        <v>1592</v>
      </c>
      <c r="G23" s="360">
        <f t="shared" si="3"/>
        <v>25</v>
      </c>
      <c r="H23" s="361">
        <f t="shared" si="4"/>
        <v>318.39999999999998</v>
      </c>
      <c r="I23" s="20">
        <v>80</v>
      </c>
      <c r="J23" s="126">
        <v>5</v>
      </c>
      <c r="K23" s="388">
        <v>0.2</v>
      </c>
    </row>
    <row r="24" spans="1:11" s="15" customFormat="1" ht="13.5" customHeight="1">
      <c r="A24" s="521" t="s">
        <v>610</v>
      </c>
      <c r="B24" s="522"/>
      <c r="C24" s="367" t="s">
        <v>153</v>
      </c>
      <c r="D24" s="502" t="s">
        <v>455</v>
      </c>
      <c r="E24" s="353">
        <v>1700</v>
      </c>
      <c r="F24" s="29">
        <f t="shared" si="0"/>
        <v>1700</v>
      </c>
      <c r="G24" s="360">
        <f t="shared" si="3"/>
        <v>5</v>
      </c>
      <c r="H24" s="361">
        <f t="shared" si="4"/>
        <v>340</v>
      </c>
      <c r="I24" s="359">
        <v>378</v>
      </c>
      <c r="J24" s="126">
        <v>1</v>
      </c>
      <c r="K24" s="388">
        <v>0.2</v>
      </c>
    </row>
    <row r="25" spans="1:11" s="15" customFormat="1" ht="13.5" customHeight="1">
      <c r="A25" s="523"/>
      <c r="B25" s="524"/>
      <c r="C25" s="367" t="s">
        <v>23</v>
      </c>
      <c r="D25" s="505"/>
      <c r="E25" s="353">
        <v>7210</v>
      </c>
      <c r="F25" s="29">
        <f t="shared" si="0"/>
        <v>1442</v>
      </c>
      <c r="G25" s="360">
        <f t="shared" si="3"/>
        <v>25</v>
      </c>
      <c r="H25" s="361">
        <f t="shared" si="4"/>
        <v>288.39999999999998</v>
      </c>
      <c r="I25" s="20">
        <v>80</v>
      </c>
      <c r="J25" s="126">
        <v>5</v>
      </c>
      <c r="K25" s="388">
        <v>0.2</v>
      </c>
    </row>
    <row r="26" spans="1:11" s="15" customFormat="1" ht="13.5" customHeight="1">
      <c r="A26" s="521" t="s">
        <v>611</v>
      </c>
      <c r="B26" s="522"/>
      <c r="C26" s="367" t="s">
        <v>153</v>
      </c>
      <c r="D26" s="502" t="s">
        <v>455</v>
      </c>
      <c r="E26" s="353">
        <v>2150</v>
      </c>
      <c r="F26" s="29">
        <f t="shared" si="0"/>
        <v>2150</v>
      </c>
      <c r="G26" s="360">
        <f t="shared" si="3"/>
        <v>5</v>
      </c>
      <c r="H26" s="361">
        <f t="shared" si="4"/>
        <v>430</v>
      </c>
      <c r="I26" s="359">
        <v>378</v>
      </c>
      <c r="J26" s="126">
        <v>1</v>
      </c>
      <c r="K26" s="388">
        <v>0.2</v>
      </c>
    </row>
    <row r="27" spans="1:11" s="125" customFormat="1" ht="13.5" customHeight="1">
      <c r="A27" s="523"/>
      <c r="B27" s="524"/>
      <c r="C27" s="367" t="s">
        <v>23</v>
      </c>
      <c r="D27" s="505"/>
      <c r="E27" s="353">
        <v>8780</v>
      </c>
      <c r="F27" s="29">
        <f t="shared" si="0"/>
        <v>1756</v>
      </c>
      <c r="G27" s="360">
        <f t="shared" si="3"/>
        <v>25</v>
      </c>
      <c r="H27" s="361">
        <f t="shared" si="4"/>
        <v>351.2</v>
      </c>
      <c r="I27" s="20">
        <v>80</v>
      </c>
      <c r="J27" s="126">
        <v>5</v>
      </c>
      <c r="K27" s="388">
        <v>0.2</v>
      </c>
    </row>
    <row r="28" spans="1:11" s="15" customFormat="1" ht="13.5" customHeight="1">
      <c r="A28" s="521" t="s">
        <v>612</v>
      </c>
      <c r="B28" s="522"/>
      <c r="C28" s="367" t="s">
        <v>153</v>
      </c>
      <c r="D28" s="502" t="s">
        <v>455</v>
      </c>
      <c r="E28" s="353">
        <v>2670</v>
      </c>
      <c r="F28" s="29">
        <f t="shared" si="0"/>
        <v>2670</v>
      </c>
      <c r="G28" s="360">
        <f>J28/K28</f>
        <v>5</v>
      </c>
      <c r="H28" s="361">
        <f>E28/G28</f>
        <v>534</v>
      </c>
      <c r="I28" s="359">
        <v>378</v>
      </c>
      <c r="J28" s="126">
        <v>1</v>
      </c>
      <c r="K28" s="388">
        <v>0.2</v>
      </c>
    </row>
    <row r="29" spans="1:11" s="15" customFormat="1" ht="13.5" customHeight="1">
      <c r="A29" s="523"/>
      <c r="B29" s="524"/>
      <c r="C29" s="367" t="s">
        <v>23</v>
      </c>
      <c r="D29" s="505"/>
      <c r="E29" s="353">
        <v>10860</v>
      </c>
      <c r="F29" s="29">
        <f t="shared" si="0"/>
        <v>2172</v>
      </c>
      <c r="G29" s="360">
        <f>J29/K29</f>
        <v>25</v>
      </c>
      <c r="H29" s="361">
        <f>E29/G29</f>
        <v>434.4</v>
      </c>
      <c r="I29" s="20">
        <v>80</v>
      </c>
      <c r="J29" s="126">
        <v>5</v>
      </c>
      <c r="K29" s="388">
        <v>0.2</v>
      </c>
    </row>
    <row r="30" spans="1:11" s="15" customFormat="1" ht="27" customHeight="1">
      <c r="A30" s="525" t="s">
        <v>613</v>
      </c>
      <c r="B30" s="526"/>
      <c r="C30" s="243" t="s">
        <v>356</v>
      </c>
      <c r="D30" s="383" t="s">
        <v>383</v>
      </c>
      <c r="E30" s="353">
        <v>1090</v>
      </c>
      <c r="F30" s="244">
        <f t="shared" si="0"/>
        <v>1090</v>
      </c>
      <c r="G30" s="245">
        <f>J30/K30</f>
        <v>10</v>
      </c>
      <c r="H30" s="246">
        <f>E30/G30</f>
        <v>109</v>
      </c>
      <c r="I30" s="367">
        <v>378</v>
      </c>
      <c r="J30" s="367">
        <v>1</v>
      </c>
      <c r="K30" s="367">
        <v>0.1</v>
      </c>
    </row>
    <row r="31" spans="1:11" s="15" customFormat="1" ht="15">
      <c r="A31" s="124" t="s">
        <v>155</v>
      </c>
      <c r="B31" s="124"/>
      <c r="C31" s="124"/>
      <c r="D31" s="124"/>
      <c r="E31" s="152"/>
      <c r="F31" s="124"/>
      <c r="G31" s="124"/>
      <c r="H31" s="124"/>
      <c r="I31" s="124"/>
      <c r="J31" s="124"/>
      <c r="K31" s="124"/>
    </row>
    <row r="32" spans="1:11" s="15" customFormat="1" ht="20.25" customHeight="1">
      <c r="A32" s="489" t="s">
        <v>614</v>
      </c>
      <c r="B32" s="490"/>
      <c r="C32" s="388" t="s">
        <v>14</v>
      </c>
      <c r="D32" s="487" t="s">
        <v>339</v>
      </c>
      <c r="E32" s="353">
        <v>2140</v>
      </c>
      <c r="F32" s="29">
        <f>E32/J32</f>
        <v>535</v>
      </c>
      <c r="G32" s="360">
        <f>J32/K32</f>
        <v>8</v>
      </c>
      <c r="H32" s="361">
        <f>E32/G32</f>
        <v>267.5</v>
      </c>
      <c r="I32" s="388">
        <v>80</v>
      </c>
      <c r="J32" s="126">
        <v>4</v>
      </c>
      <c r="K32" s="388">
        <v>0.5</v>
      </c>
    </row>
    <row r="33" spans="1:11" s="15" customFormat="1" ht="20.25" customHeight="1">
      <c r="A33" s="504"/>
      <c r="B33" s="492"/>
      <c r="C33" s="388" t="s">
        <v>96</v>
      </c>
      <c r="D33" s="486"/>
      <c r="E33" s="353">
        <v>7160</v>
      </c>
      <c r="F33" s="29">
        <f>E33/J33</f>
        <v>477.33333333333331</v>
      </c>
      <c r="G33" s="360">
        <f>J33/K33</f>
        <v>30</v>
      </c>
      <c r="H33" s="361">
        <f>E33/G33</f>
        <v>238.66666666666666</v>
      </c>
      <c r="I33" s="388">
        <v>44</v>
      </c>
      <c r="J33" s="126">
        <v>15</v>
      </c>
      <c r="K33" s="388">
        <v>0.5</v>
      </c>
    </row>
    <row r="34" spans="1:11" s="15" customFormat="1" ht="15">
      <c r="A34" s="124" t="s">
        <v>156</v>
      </c>
      <c r="B34" s="127"/>
      <c r="C34" s="127"/>
      <c r="D34" s="127"/>
      <c r="E34" s="153"/>
      <c r="F34" s="127"/>
      <c r="G34" s="127"/>
      <c r="H34" s="127"/>
      <c r="I34" s="127"/>
      <c r="J34" s="127"/>
      <c r="K34" s="127"/>
    </row>
    <row r="35" spans="1:11" s="15" customFormat="1" ht="30" customHeight="1">
      <c r="A35" s="536" t="s">
        <v>615</v>
      </c>
      <c r="B35" s="537"/>
      <c r="C35" s="367" t="s">
        <v>96</v>
      </c>
      <c r="D35" s="383" t="s">
        <v>375</v>
      </c>
      <c r="E35" s="353">
        <v>6370</v>
      </c>
      <c r="F35" s="29">
        <f>E35/J35</f>
        <v>424.66666666666669</v>
      </c>
      <c r="G35" s="360">
        <f t="shared" ref="G35:G50" si="5">J35/K35</f>
        <v>10</v>
      </c>
      <c r="H35" s="361">
        <f t="shared" ref="H35:H50" si="6">E35/G35</f>
        <v>637</v>
      </c>
      <c r="I35" s="388">
        <v>44</v>
      </c>
      <c r="J35" s="367">
        <v>15</v>
      </c>
      <c r="K35" s="367">
        <v>1.5</v>
      </c>
    </row>
    <row r="36" spans="1:11" s="15" customFormat="1" ht="30" customHeight="1">
      <c r="A36" s="536" t="s">
        <v>616</v>
      </c>
      <c r="B36" s="537"/>
      <c r="C36" s="367" t="s">
        <v>191</v>
      </c>
      <c r="D36" s="383" t="s">
        <v>375</v>
      </c>
      <c r="E36" s="353">
        <v>4180</v>
      </c>
      <c r="F36" s="29">
        <f>E36/J36</f>
        <v>298.57142857142856</v>
      </c>
      <c r="G36" s="360">
        <f t="shared" si="5"/>
        <v>9.3333333333333339</v>
      </c>
      <c r="H36" s="361">
        <f t="shared" si="6"/>
        <v>447.85714285714283</v>
      </c>
      <c r="I36" s="388">
        <v>44</v>
      </c>
      <c r="J36" s="367">
        <v>14</v>
      </c>
      <c r="K36" s="367">
        <v>1.5</v>
      </c>
    </row>
    <row r="37" spans="1:11" s="15" customFormat="1" ht="15.75" customHeight="1">
      <c r="A37" s="519" t="s">
        <v>261</v>
      </c>
      <c r="B37" s="507"/>
      <c r="C37" s="367" t="s">
        <v>350</v>
      </c>
      <c r="D37" s="383" t="s">
        <v>375</v>
      </c>
      <c r="E37" s="353">
        <v>2560</v>
      </c>
      <c r="F37" s="29">
        <f>E37/J37</f>
        <v>365.71428571428572</v>
      </c>
      <c r="G37" s="360">
        <f t="shared" si="5"/>
        <v>4.666666666666667</v>
      </c>
      <c r="H37" s="361">
        <f t="shared" si="6"/>
        <v>548.57142857142856</v>
      </c>
      <c r="I37" s="367">
        <v>80</v>
      </c>
      <c r="J37" s="367">
        <v>7</v>
      </c>
      <c r="K37" s="367">
        <v>1.5</v>
      </c>
    </row>
    <row r="38" spans="1:11" s="15" customFormat="1" ht="15.75" customHeight="1">
      <c r="A38" s="508"/>
      <c r="B38" s="509"/>
      <c r="C38" s="388" t="s">
        <v>96</v>
      </c>
      <c r="D38" s="383" t="s">
        <v>375</v>
      </c>
      <c r="E38" s="353">
        <v>4520</v>
      </c>
      <c r="F38" s="29">
        <f>E38/J38</f>
        <v>301.33333333333331</v>
      </c>
      <c r="G38" s="360">
        <f>J38/K38</f>
        <v>10</v>
      </c>
      <c r="H38" s="361">
        <f>E38/G38</f>
        <v>452</v>
      </c>
      <c r="I38" s="388">
        <v>44</v>
      </c>
      <c r="J38" s="388">
        <v>15</v>
      </c>
      <c r="K38" s="367">
        <v>1.5</v>
      </c>
    </row>
    <row r="39" spans="1:11" s="15" customFormat="1" ht="12.75">
      <c r="A39" s="538" t="s">
        <v>617</v>
      </c>
      <c r="B39" s="247" t="s">
        <v>352</v>
      </c>
      <c r="C39" s="541" t="s">
        <v>96</v>
      </c>
      <c r="D39" s="248" t="s">
        <v>12</v>
      </c>
      <c r="E39" s="353">
        <v>2880</v>
      </c>
      <c r="F39" s="249">
        <v>130</v>
      </c>
      <c r="G39" s="250">
        <v>5</v>
      </c>
      <c r="H39" s="251">
        <v>390</v>
      </c>
      <c r="I39" s="248">
        <v>44</v>
      </c>
      <c r="J39" s="248">
        <v>15</v>
      </c>
      <c r="K39" s="248">
        <v>3</v>
      </c>
    </row>
    <row r="40" spans="1:11" s="15" customFormat="1" ht="12.75">
      <c r="A40" s="539"/>
      <c r="B40" s="252" t="s">
        <v>353</v>
      </c>
      <c r="C40" s="542"/>
      <c r="D40" s="248" t="s">
        <v>11</v>
      </c>
      <c r="E40" s="353">
        <v>2880</v>
      </c>
      <c r="F40" s="249">
        <v>130</v>
      </c>
      <c r="G40" s="250">
        <v>6</v>
      </c>
      <c r="H40" s="251">
        <v>325</v>
      </c>
      <c r="I40" s="248">
        <v>44</v>
      </c>
      <c r="J40" s="248">
        <v>15</v>
      </c>
      <c r="K40" s="248">
        <v>2.5</v>
      </c>
    </row>
    <row r="41" spans="1:11" s="15" customFormat="1" ht="12.75">
      <c r="A41" s="540"/>
      <c r="B41" s="247" t="s">
        <v>354</v>
      </c>
      <c r="C41" s="543"/>
      <c r="D41" s="248" t="s">
        <v>9</v>
      </c>
      <c r="E41" s="353">
        <v>2880</v>
      </c>
      <c r="F41" s="249">
        <v>130</v>
      </c>
      <c r="G41" s="250">
        <v>7.5</v>
      </c>
      <c r="H41" s="251">
        <v>260</v>
      </c>
      <c r="I41" s="248">
        <v>44</v>
      </c>
      <c r="J41" s="248">
        <v>15</v>
      </c>
      <c r="K41" s="248">
        <v>2</v>
      </c>
    </row>
    <row r="42" spans="1:11" s="15" customFormat="1" ht="15" customHeight="1">
      <c r="A42" s="506" t="s">
        <v>618</v>
      </c>
      <c r="B42" s="507"/>
      <c r="C42" s="248">
        <v>7</v>
      </c>
      <c r="D42" s="510" t="s">
        <v>157</v>
      </c>
      <c r="E42" s="353">
        <v>1530</v>
      </c>
      <c r="F42" s="249">
        <f t="shared" ref="F42:F50" si="7">E42/J42</f>
        <v>218.57142857142858</v>
      </c>
      <c r="G42" s="250">
        <f>J42/K42</f>
        <v>4.666666666666667</v>
      </c>
      <c r="H42" s="251">
        <f>E42/G42</f>
        <v>327.85714285714283</v>
      </c>
      <c r="I42" s="253">
        <v>80</v>
      </c>
      <c r="J42" s="248">
        <v>7</v>
      </c>
      <c r="K42" s="248">
        <v>1.5</v>
      </c>
    </row>
    <row r="43" spans="1:11" s="15" customFormat="1" ht="15" customHeight="1">
      <c r="A43" s="508"/>
      <c r="B43" s="509"/>
      <c r="C43" s="248">
        <v>15</v>
      </c>
      <c r="D43" s="511"/>
      <c r="E43" s="353">
        <v>2880</v>
      </c>
      <c r="F43" s="249">
        <f t="shared" si="7"/>
        <v>192</v>
      </c>
      <c r="G43" s="250">
        <f>J43/K43</f>
        <v>10</v>
      </c>
      <c r="H43" s="251">
        <f>E43/G43</f>
        <v>288</v>
      </c>
      <c r="I43" s="248">
        <v>44</v>
      </c>
      <c r="J43" s="248">
        <v>15</v>
      </c>
      <c r="K43" s="248">
        <v>1.5</v>
      </c>
    </row>
    <row r="44" spans="1:11" s="15" customFormat="1" ht="14.25" customHeight="1">
      <c r="A44" s="506" t="s">
        <v>384</v>
      </c>
      <c r="B44" s="507"/>
      <c r="C44" s="248" t="s">
        <v>14</v>
      </c>
      <c r="D44" s="534" t="s">
        <v>385</v>
      </c>
      <c r="E44" s="353">
        <v>1200</v>
      </c>
      <c r="F44" s="249">
        <f t="shared" si="7"/>
        <v>300</v>
      </c>
      <c r="G44" s="250">
        <f t="shared" si="5"/>
        <v>4</v>
      </c>
      <c r="H44" s="251">
        <f t="shared" si="6"/>
        <v>300</v>
      </c>
      <c r="I44" s="253">
        <v>80</v>
      </c>
      <c r="J44" s="248">
        <v>4</v>
      </c>
      <c r="K44" s="248">
        <v>1</v>
      </c>
    </row>
    <row r="45" spans="1:11" s="15" customFormat="1" ht="14.25" customHeight="1">
      <c r="A45" s="508"/>
      <c r="B45" s="509"/>
      <c r="C45" s="248" t="s">
        <v>96</v>
      </c>
      <c r="D45" s="535"/>
      <c r="E45" s="353">
        <v>3780</v>
      </c>
      <c r="F45" s="249">
        <f t="shared" si="7"/>
        <v>252</v>
      </c>
      <c r="G45" s="250">
        <f t="shared" si="5"/>
        <v>15</v>
      </c>
      <c r="H45" s="251">
        <f t="shared" si="6"/>
        <v>252</v>
      </c>
      <c r="I45" s="248">
        <v>44</v>
      </c>
      <c r="J45" s="248">
        <v>15</v>
      </c>
      <c r="K45" s="248">
        <v>1</v>
      </c>
    </row>
    <row r="46" spans="1:11" s="125" customFormat="1" ht="17.25" customHeight="1">
      <c r="A46" s="506" t="s">
        <v>619</v>
      </c>
      <c r="B46" s="507"/>
      <c r="C46" s="248">
        <v>6</v>
      </c>
      <c r="D46" s="510" t="s">
        <v>355</v>
      </c>
      <c r="E46" s="353">
        <v>1670</v>
      </c>
      <c r="F46" s="249">
        <f t="shared" si="7"/>
        <v>278.33333333333331</v>
      </c>
      <c r="G46" s="250">
        <f t="shared" si="5"/>
        <v>8.5714285714285712</v>
      </c>
      <c r="H46" s="251">
        <f t="shared" si="6"/>
        <v>194.83333333333334</v>
      </c>
      <c r="I46" s="253">
        <v>80</v>
      </c>
      <c r="J46" s="248">
        <v>6</v>
      </c>
      <c r="K46" s="248">
        <v>0.7</v>
      </c>
    </row>
    <row r="47" spans="1:11" s="125" customFormat="1" ht="17.25" customHeight="1">
      <c r="A47" s="508"/>
      <c r="B47" s="509"/>
      <c r="C47" s="248">
        <v>12</v>
      </c>
      <c r="D47" s="511"/>
      <c r="E47" s="353">
        <v>3170</v>
      </c>
      <c r="F47" s="249">
        <f t="shared" si="7"/>
        <v>264.16666666666669</v>
      </c>
      <c r="G47" s="250">
        <f t="shared" si="5"/>
        <v>17.142857142857142</v>
      </c>
      <c r="H47" s="251">
        <f t="shared" si="6"/>
        <v>184.91666666666669</v>
      </c>
      <c r="I47" s="248">
        <v>44</v>
      </c>
      <c r="J47" s="248">
        <v>12</v>
      </c>
      <c r="K47" s="248">
        <v>0.7</v>
      </c>
    </row>
    <row r="48" spans="1:11" s="125" customFormat="1" ht="39.75" customHeight="1">
      <c r="A48" s="515" t="s">
        <v>620</v>
      </c>
      <c r="B48" s="516"/>
      <c r="C48" s="248" t="s">
        <v>96</v>
      </c>
      <c r="D48" s="385" t="s">
        <v>242</v>
      </c>
      <c r="E48" s="353">
        <v>4180</v>
      </c>
      <c r="F48" s="249">
        <f t="shared" si="7"/>
        <v>278.66666666666669</v>
      </c>
      <c r="G48" s="250">
        <f t="shared" si="5"/>
        <v>15</v>
      </c>
      <c r="H48" s="251">
        <f t="shared" si="6"/>
        <v>278.66666666666669</v>
      </c>
      <c r="I48" s="248">
        <v>44</v>
      </c>
      <c r="J48" s="248">
        <v>15</v>
      </c>
      <c r="K48" s="248">
        <v>1</v>
      </c>
    </row>
    <row r="49" spans="1:11" s="15" customFormat="1" ht="21.75" customHeight="1">
      <c r="A49" s="517" t="s">
        <v>621</v>
      </c>
      <c r="B49" s="507"/>
      <c r="C49" s="248" t="s">
        <v>14</v>
      </c>
      <c r="D49" s="510" t="s">
        <v>157</v>
      </c>
      <c r="E49" s="353">
        <v>1680</v>
      </c>
      <c r="F49" s="249">
        <f t="shared" si="7"/>
        <v>420</v>
      </c>
      <c r="G49" s="250">
        <f t="shared" si="5"/>
        <v>4</v>
      </c>
      <c r="H49" s="251">
        <f t="shared" si="6"/>
        <v>420</v>
      </c>
      <c r="I49" s="248">
        <v>80</v>
      </c>
      <c r="J49" s="248">
        <v>4</v>
      </c>
      <c r="K49" s="248">
        <v>1</v>
      </c>
    </row>
    <row r="50" spans="1:11" s="15" customFormat="1" ht="17.25" customHeight="1">
      <c r="A50" s="508"/>
      <c r="B50" s="509"/>
      <c r="C50" s="248" t="s">
        <v>96</v>
      </c>
      <c r="D50" s="511"/>
      <c r="E50" s="353">
        <v>5390</v>
      </c>
      <c r="F50" s="249">
        <f t="shared" si="7"/>
        <v>359.33333333333331</v>
      </c>
      <c r="G50" s="250">
        <f t="shared" si="5"/>
        <v>15</v>
      </c>
      <c r="H50" s="251">
        <f t="shared" si="6"/>
        <v>359.33333333333331</v>
      </c>
      <c r="I50" s="248">
        <v>44</v>
      </c>
      <c r="J50" s="248">
        <v>15</v>
      </c>
      <c r="K50" s="248">
        <v>1</v>
      </c>
    </row>
    <row r="51" spans="1:11" s="15" customFormat="1" ht="15">
      <c r="A51" s="124" t="s">
        <v>260</v>
      </c>
      <c r="B51" s="124"/>
      <c r="C51" s="124"/>
      <c r="D51" s="124"/>
      <c r="E51" s="152"/>
      <c r="F51" s="124"/>
      <c r="G51" s="124"/>
      <c r="H51" s="124"/>
      <c r="I51" s="124"/>
      <c r="J51" s="124"/>
      <c r="K51" s="124"/>
    </row>
    <row r="52" spans="1:11" s="15" customFormat="1" ht="32.25" customHeight="1">
      <c r="A52" s="498" t="s">
        <v>622</v>
      </c>
      <c r="B52" s="499"/>
      <c r="C52" s="388" t="s">
        <v>153</v>
      </c>
      <c r="D52" s="381" t="s">
        <v>243</v>
      </c>
      <c r="E52" s="353">
        <v>570</v>
      </c>
      <c r="F52" s="29">
        <f>E52/J52</f>
        <v>570</v>
      </c>
      <c r="G52" s="360">
        <f t="shared" ref="G52" si="8">J52/K52</f>
        <v>10</v>
      </c>
      <c r="H52" s="361">
        <f t="shared" ref="H52" si="9">E52/G52</f>
        <v>57</v>
      </c>
      <c r="I52" s="419">
        <f>I10</f>
        <v>378</v>
      </c>
      <c r="J52" s="126">
        <v>1</v>
      </c>
      <c r="K52" s="388">
        <v>0.1</v>
      </c>
    </row>
    <row r="53" spans="1:11" s="15" customFormat="1" ht="17.25" customHeight="1">
      <c r="A53" s="512" t="s">
        <v>694</v>
      </c>
      <c r="B53" s="247" t="s">
        <v>623</v>
      </c>
      <c r="C53" s="367" t="s">
        <v>624</v>
      </c>
      <c r="D53" s="381"/>
      <c r="E53" s="353">
        <v>2140</v>
      </c>
      <c r="F53" s="29"/>
      <c r="G53" s="360"/>
      <c r="H53" s="361"/>
      <c r="I53" s="388"/>
      <c r="J53" s="126"/>
      <c r="K53" s="388"/>
    </row>
    <row r="54" spans="1:11" s="15" customFormat="1" ht="17.25" customHeight="1">
      <c r="A54" s="513"/>
      <c r="B54" s="252" t="s">
        <v>625</v>
      </c>
      <c r="C54" s="367" t="s">
        <v>624</v>
      </c>
      <c r="D54" s="383"/>
      <c r="E54" s="353">
        <v>2750</v>
      </c>
      <c r="F54" s="29"/>
      <c r="G54" s="360"/>
      <c r="H54" s="361"/>
      <c r="I54" s="388"/>
      <c r="J54" s="126"/>
      <c r="K54" s="388"/>
    </row>
    <row r="55" spans="1:11" s="15" customFormat="1" ht="17.25" customHeight="1">
      <c r="A55" s="514"/>
      <c r="B55" s="247" t="s">
        <v>626</v>
      </c>
      <c r="C55" s="367" t="s">
        <v>624</v>
      </c>
      <c r="D55" s="381"/>
      <c r="E55" s="353">
        <v>2770</v>
      </c>
      <c r="F55" s="29"/>
      <c r="G55" s="360"/>
      <c r="H55" s="361"/>
      <c r="I55" s="388"/>
      <c r="J55" s="126"/>
      <c r="K55" s="388"/>
    </row>
    <row r="56" spans="1:11" s="15" customFormat="1" ht="14.25" customHeight="1">
      <c r="A56" s="498" t="s">
        <v>627</v>
      </c>
      <c r="B56" s="499"/>
      <c r="C56" s="388" t="s">
        <v>153</v>
      </c>
      <c r="D56" s="487" t="s">
        <v>243</v>
      </c>
      <c r="E56" s="353">
        <v>1100</v>
      </c>
      <c r="F56" s="29">
        <f t="shared" ref="F56:F69" si="10">E56/J56</f>
        <v>1100</v>
      </c>
      <c r="G56" s="360">
        <f t="shared" ref="G56:G69" si="11">J56/K56</f>
        <v>10</v>
      </c>
      <c r="H56" s="361">
        <f t="shared" ref="H56:H69" si="12">E56/G56</f>
        <v>110</v>
      </c>
      <c r="I56" s="388">
        <v>420</v>
      </c>
      <c r="J56" s="126">
        <v>1</v>
      </c>
      <c r="K56" s="388">
        <v>0.1</v>
      </c>
    </row>
    <row r="57" spans="1:11" s="15" customFormat="1" ht="14.25" customHeight="1">
      <c r="A57" s="500"/>
      <c r="B57" s="501"/>
      <c r="C57" s="388" t="s">
        <v>154</v>
      </c>
      <c r="D57" s="488"/>
      <c r="E57" s="353">
        <v>1940</v>
      </c>
      <c r="F57" s="29">
        <f t="shared" si="10"/>
        <v>776</v>
      </c>
      <c r="G57" s="360">
        <f t="shared" si="11"/>
        <v>25</v>
      </c>
      <c r="H57" s="361">
        <f t="shared" si="12"/>
        <v>77.599999999999994</v>
      </c>
      <c r="I57" s="388">
        <v>210</v>
      </c>
      <c r="J57" s="126">
        <v>2.5</v>
      </c>
      <c r="K57" s="388">
        <v>0.1</v>
      </c>
    </row>
    <row r="58" spans="1:11" s="15" customFormat="1" ht="14.25" customHeight="1">
      <c r="A58" s="489" t="s">
        <v>319</v>
      </c>
      <c r="B58" s="490"/>
      <c r="C58" s="388" t="s">
        <v>153</v>
      </c>
      <c r="D58" s="487" t="s">
        <v>243</v>
      </c>
      <c r="E58" s="353">
        <v>2510</v>
      </c>
      <c r="F58" s="29">
        <f t="shared" si="10"/>
        <v>2510</v>
      </c>
      <c r="G58" s="360">
        <f t="shared" si="11"/>
        <v>10</v>
      </c>
      <c r="H58" s="361">
        <f t="shared" si="12"/>
        <v>251</v>
      </c>
      <c r="I58" s="388">
        <v>420</v>
      </c>
      <c r="J58" s="126">
        <v>1</v>
      </c>
      <c r="K58" s="388">
        <v>0.1</v>
      </c>
    </row>
    <row r="59" spans="1:11" s="15" customFormat="1" ht="14.25" customHeight="1">
      <c r="A59" s="504"/>
      <c r="B59" s="492"/>
      <c r="C59" s="388" t="s">
        <v>154</v>
      </c>
      <c r="D59" s="488"/>
      <c r="E59" s="353">
        <v>5120</v>
      </c>
      <c r="F59" s="29">
        <f t="shared" si="10"/>
        <v>2048</v>
      </c>
      <c r="G59" s="360">
        <f t="shared" si="11"/>
        <v>25</v>
      </c>
      <c r="H59" s="361">
        <f t="shared" si="12"/>
        <v>204.8</v>
      </c>
      <c r="I59" s="388">
        <v>210</v>
      </c>
      <c r="J59" s="126">
        <v>2.5</v>
      </c>
      <c r="K59" s="388">
        <v>0.1</v>
      </c>
    </row>
    <row r="60" spans="1:11" s="15" customFormat="1" ht="14.25" customHeight="1">
      <c r="A60" s="489" t="s">
        <v>320</v>
      </c>
      <c r="B60" s="490"/>
      <c r="C60" s="388" t="s">
        <v>153</v>
      </c>
      <c r="D60" s="487" t="s">
        <v>243</v>
      </c>
      <c r="E60" s="353">
        <v>3520</v>
      </c>
      <c r="F60" s="29">
        <f t="shared" si="10"/>
        <v>3520</v>
      </c>
      <c r="G60" s="360">
        <f>J60/K60</f>
        <v>10</v>
      </c>
      <c r="H60" s="361">
        <f>E60/G60</f>
        <v>352</v>
      </c>
      <c r="I60" s="388">
        <v>420</v>
      </c>
      <c r="J60" s="126">
        <v>1</v>
      </c>
      <c r="K60" s="388">
        <v>0.1</v>
      </c>
    </row>
    <row r="61" spans="1:11" s="15" customFormat="1" ht="14.25" customHeight="1">
      <c r="A61" s="504"/>
      <c r="B61" s="492"/>
      <c r="C61" s="388" t="s">
        <v>154</v>
      </c>
      <c r="D61" s="488"/>
      <c r="E61" s="353">
        <v>7880</v>
      </c>
      <c r="F61" s="29">
        <f t="shared" si="10"/>
        <v>3152</v>
      </c>
      <c r="G61" s="360">
        <f>J61/K61</f>
        <v>25</v>
      </c>
      <c r="H61" s="361">
        <f>E61/G61</f>
        <v>315.2</v>
      </c>
      <c r="I61" s="388">
        <v>210</v>
      </c>
      <c r="J61" s="126">
        <v>2.5</v>
      </c>
      <c r="K61" s="388">
        <v>0.1</v>
      </c>
    </row>
    <row r="62" spans="1:11" s="15" customFormat="1" ht="14.25" customHeight="1">
      <c r="A62" s="489" t="s">
        <v>628</v>
      </c>
      <c r="B62" s="490"/>
      <c r="C62" s="388" t="s">
        <v>153</v>
      </c>
      <c r="D62" s="487" t="s">
        <v>243</v>
      </c>
      <c r="E62" s="353">
        <v>1420</v>
      </c>
      <c r="F62" s="29">
        <f t="shared" si="10"/>
        <v>1420</v>
      </c>
      <c r="G62" s="360">
        <f t="shared" si="11"/>
        <v>10</v>
      </c>
      <c r="H62" s="361">
        <f t="shared" si="12"/>
        <v>142</v>
      </c>
      <c r="I62" s="388">
        <v>420</v>
      </c>
      <c r="J62" s="126">
        <v>1</v>
      </c>
      <c r="K62" s="388">
        <v>0.1</v>
      </c>
    </row>
    <row r="63" spans="1:11" s="125" customFormat="1" ht="14.25" customHeight="1">
      <c r="A63" s="504"/>
      <c r="B63" s="492"/>
      <c r="C63" s="388" t="s">
        <v>154</v>
      </c>
      <c r="D63" s="488"/>
      <c r="E63" s="353">
        <v>2940</v>
      </c>
      <c r="F63" s="29">
        <f t="shared" si="10"/>
        <v>1176</v>
      </c>
      <c r="G63" s="360">
        <f t="shared" si="11"/>
        <v>25</v>
      </c>
      <c r="H63" s="361">
        <f t="shared" si="12"/>
        <v>117.6</v>
      </c>
      <c r="I63" s="388">
        <v>210</v>
      </c>
      <c r="J63" s="126">
        <v>2.5</v>
      </c>
      <c r="K63" s="388">
        <v>0.1</v>
      </c>
    </row>
    <row r="64" spans="1:11" s="15" customFormat="1" ht="29.25" customHeight="1">
      <c r="A64" s="489" t="s">
        <v>629</v>
      </c>
      <c r="B64" s="495"/>
      <c r="C64" s="388" t="s">
        <v>153</v>
      </c>
      <c r="D64" s="487" t="s">
        <v>243</v>
      </c>
      <c r="E64" s="353">
        <v>1800</v>
      </c>
      <c r="F64" s="29">
        <f t="shared" si="10"/>
        <v>1800</v>
      </c>
      <c r="G64" s="360">
        <f t="shared" si="11"/>
        <v>10</v>
      </c>
      <c r="H64" s="361">
        <f t="shared" si="12"/>
        <v>180</v>
      </c>
      <c r="I64" s="388">
        <v>420</v>
      </c>
      <c r="J64" s="126">
        <v>1</v>
      </c>
      <c r="K64" s="388">
        <v>0.1</v>
      </c>
    </row>
    <row r="65" spans="1:11" s="125" customFormat="1" ht="12.75">
      <c r="A65" s="496"/>
      <c r="B65" s="497"/>
      <c r="C65" s="388" t="s">
        <v>154</v>
      </c>
      <c r="D65" s="488"/>
      <c r="E65" s="353">
        <v>3870</v>
      </c>
      <c r="F65" s="29">
        <f t="shared" si="10"/>
        <v>1548</v>
      </c>
      <c r="G65" s="360">
        <f t="shared" si="11"/>
        <v>25</v>
      </c>
      <c r="H65" s="361">
        <f t="shared" si="12"/>
        <v>154.80000000000001</v>
      </c>
      <c r="I65" s="388">
        <v>210</v>
      </c>
      <c r="J65" s="126">
        <v>2.5</v>
      </c>
      <c r="K65" s="388">
        <v>0.1</v>
      </c>
    </row>
    <row r="66" spans="1:11" s="15" customFormat="1" ht="16.5" customHeight="1">
      <c r="A66" s="498" t="s">
        <v>630</v>
      </c>
      <c r="B66" s="499"/>
      <c r="C66" s="367" t="s">
        <v>453</v>
      </c>
      <c r="D66" s="502" t="s">
        <v>243</v>
      </c>
      <c r="E66" s="353">
        <v>1130</v>
      </c>
      <c r="F66" s="29">
        <f t="shared" si="10"/>
        <v>1130</v>
      </c>
      <c r="G66" s="360">
        <f t="shared" si="11"/>
        <v>10</v>
      </c>
      <c r="H66" s="361">
        <f t="shared" si="12"/>
        <v>113</v>
      </c>
      <c r="I66" s="388">
        <v>420</v>
      </c>
      <c r="J66" s="126">
        <v>1</v>
      </c>
      <c r="K66" s="388">
        <v>0.1</v>
      </c>
    </row>
    <row r="67" spans="1:11" s="15" customFormat="1" ht="16.5" customHeight="1">
      <c r="A67" s="500"/>
      <c r="B67" s="501"/>
      <c r="C67" s="367" t="s">
        <v>27</v>
      </c>
      <c r="D67" s="503"/>
      <c r="E67" s="353">
        <v>3700</v>
      </c>
      <c r="F67" s="29">
        <f t="shared" si="10"/>
        <v>740</v>
      </c>
      <c r="G67" s="360">
        <f t="shared" si="11"/>
        <v>50</v>
      </c>
      <c r="H67" s="361">
        <f t="shared" si="12"/>
        <v>74</v>
      </c>
      <c r="I67" s="388">
        <v>210</v>
      </c>
      <c r="J67" s="126">
        <v>5</v>
      </c>
      <c r="K67" s="388">
        <v>0.1</v>
      </c>
    </row>
    <row r="68" spans="1:11" s="15" customFormat="1" ht="16.5" customHeight="1">
      <c r="A68" s="489" t="s">
        <v>631</v>
      </c>
      <c r="B68" s="490"/>
      <c r="C68" s="367" t="s">
        <v>456</v>
      </c>
      <c r="D68" s="502" t="s">
        <v>243</v>
      </c>
      <c r="E68" s="353">
        <v>1650</v>
      </c>
      <c r="F68" s="29">
        <f t="shared" si="10"/>
        <v>1650</v>
      </c>
      <c r="G68" s="360">
        <f t="shared" si="11"/>
        <v>10</v>
      </c>
      <c r="H68" s="361">
        <f t="shared" si="12"/>
        <v>165</v>
      </c>
      <c r="I68" s="388">
        <v>420</v>
      </c>
      <c r="J68" s="126">
        <v>1</v>
      </c>
      <c r="K68" s="388">
        <v>0.1</v>
      </c>
    </row>
    <row r="69" spans="1:11" s="15" customFormat="1" ht="16.5" customHeight="1">
      <c r="A69" s="504"/>
      <c r="B69" s="492"/>
      <c r="C69" s="367" t="s">
        <v>154</v>
      </c>
      <c r="D69" s="505"/>
      <c r="E69" s="353">
        <v>3250</v>
      </c>
      <c r="F69" s="29">
        <f t="shared" si="10"/>
        <v>1300</v>
      </c>
      <c r="G69" s="360">
        <f t="shared" si="11"/>
        <v>25</v>
      </c>
      <c r="H69" s="361">
        <f t="shared" si="12"/>
        <v>130</v>
      </c>
      <c r="I69" s="388">
        <v>210</v>
      </c>
      <c r="J69" s="126">
        <v>2.5</v>
      </c>
      <c r="K69" s="388">
        <v>0.1</v>
      </c>
    </row>
    <row r="70" spans="1:11" s="15" customFormat="1" ht="16.5" customHeight="1">
      <c r="A70" s="124" t="s">
        <v>158</v>
      </c>
      <c r="B70" s="124"/>
      <c r="C70" s="124"/>
      <c r="D70" s="124"/>
      <c r="E70" s="152"/>
      <c r="F70" s="124"/>
      <c r="G70" s="124"/>
      <c r="H70" s="124"/>
      <c r="I70" s="124"/>
      <c r="J70" s="124"/>
      <c r="K70" s="124"/>
    </row>
    <row r="71" spans="1:11" s="15" customFormat="1" ht="31.5" customHeight="1">
      <c r="A71" s="489" t="s">
        <v>632</v>
      </c>
      <c r="B71" s="490"/>
      <c r="C71" s="388" t="s">
        <v>153</v>
      </c>
      <c r="D71" s="381" t="s">
        <v>340</v>
      </c>
      <c r="E71" s="353">
        <v>5300</v>
      </c>
      <c r="F71" s="29">
        <f>E71/J71</f>
        <v>5300</v>
      </c>
      <c r="G71" s="360">
        <f>J71/K71</f>
        <v>20</v>
      </c>
      <c r="H71" s="361">
        <f>E71/G71</f>
        <v>265</v>
      </c>
      <c r="I71" s="388">
        <v>420</v>
      </c>
      <c r="J71" s="126">
        <v>1</v>
      </c>
      <c r="K71" s="388">
        <v>0.05</v>
      </c>
    </row>
    <row r="72" spans="1:11" s="15" customFormat="1" ht="21.75" customHeight="1">
      <c r="A72" s="124" t="s">
        <v>259</v>
      </c>
      <c r="B72" s="124"/>
      <c r="C72" s="124"/>
      <c r="D72" s="124"/>
      <c r="E72" s="152"/>
      <c r="F72" s="124"/>
      <c r="G72" s="124"/>
      <c r="H72" s="124"/>
      <c r="I72" s="124"/>
      <c r="J72" s="124"/>
      <c r="K72" s="124"/>
    </row>
    <row r="73" spans="1:11" s="15" customFormat="1" ht="12.75">
      <c r="A73" s="489" t="s">
        <v>633</v>
      </c>
      <c r="B73" s="490"/>
      <c r="C73" s="388" t="s">
        <v>258</v>
      </c>
      <c r="D73" s="487" t="s">
        <v>243</v>
      </c>
      <c r="E73" s="353">
        <v>550</v>
      </c>
      <c r="F73" s="29">
        <f t="shared" ref="F73:F82" si="13">E73/J73</f>
        <v>423.07692307692304</v>
      </c>
      <c r="G73" s="360">
        <f t="shared" ref="G73:G82" si="14">J73/K73</f>
        <v>6.5</v>
      </c>
      <c r="H73" s="361">
        <f t="shared" ref="H73:H82" si="15">E73/G73</f>
        <v>84.615384615384613</v>
      </c>
      <c r="I73" s="388">
        <v>420</v>
      </c>
      <c r="J73" s="126">
        <v>1.3</v>
      </c>
      <c r="K73" s="388">
        <v>0.2</v>
      </c>
    </row>
    <row r="74" spans="1:11" s="15" customFormat="1" ht="12.75">
      <c r="A74" s="491"/>
      <c r="B74" s="492"/>
      <c r="C74" s="388" t="s">
        <v>257</v>
      </c>
      <c r="D74" s="486"/>
      <c r="E74" s="353">
        <v>1360</v>
      </c>
      <c r="F74" s="29">
        <f t="shared" si="13"/>
        <v>357.89473684210526</v>
      </c>
      <c r="G74" s="360">
        <f t="shared" si="14"/>
        <v>18.999999999999996</v>
      </c>
      <c r="H74" s="361">
        <f t="shared" si="15"/>
        <v>71.578947368421069</v>
      </c>
      <c r="I74" s="388">
        <v>210</v>
      </c>
      <c r="J74" s="126">
        <v>3.8</v>
      </c>
      <c r="K74" s="388">
        <v>0.2</v>
      </c>
    </row>
    <row r="75" spans="1:11" s="15" customFormat="1" ht="12.75">
      <c r="A75" s="493"/>
      <c r="B75" s="494"/>
      <c r="C75" s="388" t="s">
        <v>256</v>
      </c>
      <c r="D75" s="486"/>
      <c r="E75" s="353">
        <v>3980</v>
      </c>
      <c r="F75" s="29">
        <f t="shared" si="13"/>
        <v>315.8730158730159</v>
      </c>
      <c r="G75" s="360">
        <f t="shared" si="14"/>
        <v>62.999999999999993</v>
      </c>
      <c r="H75" s="361">
        <f t="shared" si="15"/>
        <v>63.174603174603185</v>
      </c>
      <c r="I75" s="388">
        <v>44</v>
      </c>
      <c r="J75" s="126">
        <v>12.6</v>
      </c>
      <c r="K75" s="388">
        <v>0.2</v>
      </c>
    </row>
    <row r="76" spans="1:11" s="125" customFormat="1" ht="12.75">
      <c r="A76" s="483" t="s">
        <v>634</v>
      </c>
      <c r="B76" s="484"/>
      <c r="C76" s="388" t="s">
        <v>255</v>
      </c>
      <c r="D76" s="487" t="s">
        <v>243</v>
      </c>
      <c r="E76" s="353">
        <v>390</v>
      </c>
      <c r="F76" s="29">
        <f t="shared" si="13"/>
        <v>325</v>
      </c>
      <c r="G76" s="360">
        <f t="shared" si="14"/>
        <v>5.9999999999999991</v>
      </c>
      <c r="H76" s="361">
        <f t="shared" si="15"/>
        <v>65.000000000000014</v>
      </c>
      <c r="I76" s="388">
        <v>420</v>
      </c>
      <c r="J76" s="126">
        <v>1.2</v>
      </c>
      <c r="K76" s="388">
        <v>0.2</v>
      </c>
    </row>
    <row r="77" spans="1:11" s="15" customFormat="1" ht="12.75">
      <c r="A77" s="483"/>
      <c r="B77" s="484"/>
      <c r="C77" s="388" t="s">
        <v>254</v>
      </c>
      <c r="D77" s="486"/>
      <c r="E77" s="353">
        <v>900</v>
      </c>
      <c r="F77" s="29">
        <f t="shared" si="13"/>
        <v>257.14285714285717</v>
      </c>
      <c r="G77" s="360">
        <f t="shared" si="14"/>
        <v>17.5</v>
      </c>
      <c r="H77" s="361">
        <f t="shared" si="15"/>
        <v>51.428571428571431</v>
      </c>
      <c r="I77" s="388">
        <v>210</v>
      </c>
      <c r="J77" s="126">
        <v>3.5</v>
      </c>
      <c r="K77" s="388">
        <v>0.2</v>
      </c>
    </row>
    <row r="78" spans="1:11" s="15" customFormat="1" ht="12.75">
      <c r="A78" s="484"/>
      <c r="B78" s="484"/>
      <c r="C78" s="388" t="s">
        <v>253</v>
      </c>
      <c r="D78" s="486"/>
      <c r="E78" s="353">
        <v>2630</v>
      </c>
      <c r="F78" s="29">
        <f t="shared" si="13"/>
        <v>224.7863247863248</v>
      </c>
      <c r="G78" s="360">
        <f t="shared" si="14"/>
        <v>58.499999999999993</v>
      </c>
      <c r="H78" s="361">
        <f t="shared" si="15"/>
        <v>44.957264957264961</v>
      </c>
      <c r="I78" s="388">
        <v>44</v>
      </c>
      <c r="J78" s="126">
        <v>11.7</v>
      </c>
      <c r="K78" s="388">
        <v>0.2</v>
      </c>
    </row>
    <row r="79" spans="1:11" s="15" customFormat="1" ht="17.25" customHeight="1">
      <c r="A79" s="485" t="s">
        <v>635</v>
      </c>
      <c r="B79" s="485"/>
      <c r="C79" s="388" t="s">
        <v>252</v>
      </c>
      <c r="D79" s="486" t="s">
        <v>243</v>
      </c>
      <c r="E79" s="353">
        <v>1650</v>
      </c>
      <c r="F79" s="29">
        <f t="shared" si="13"/>
        <v>374.99999999999994</v>
      </c>
      <c r="G79" s="360">
        <f t="shared" si="14"/>
        <v>22</v>
      </c>
      <c r="H79" s="361">
        <f t="shared" si="15"/>
        <v>75</v>
      </c>
      <c r="I79" s="388">
        <v>210</v>
      </c>
      <c r="J79" s="154">
        <v>4.4000000000000004</v>
      </c>
      <c r="K79" s="388">
        <v>0.2</v>
      </c>
    </row>
    <row r="80" spans="1:11" s="15" customFormat="1" ht="17.25" customHeight="1">
      <c r="A80" s="485"/>
      <c r="B80" s="485"/>
      <c r="C80" s="388" t="s">
        <v>251</v>
      </c>
      <c r="D80" s="486"/>
      <c r="E80" s="353">
        <v>5010</v>
      </c>
      <c r="F80" s="29">
        <f t="shared" si="13"/>
        <v>343.15068493150687</v>
      </c>
      <c r="G80" s="360">
        <f t="shared" si="14"/>
        <v>73</v>
      </c>
      <c r="H80" s="361">
        <f t="shared" si="15"/>
        <v>68.630136986301366</v>
      </c>
      <c r="I80" s="388">
        <v>44</v>
      </c>
      <c r="J80" s="154">
        <v>14.6</v>
      </c>
      <c r="K80" s="388">
        <v>0.2</v>
      </c>
    </row>
    <row r="81" spans="1:11" s="15" customFormat="1" ht="20.25" customHeight="1">
      <c r="A81" s="485" t="s">
        <v>636</v>
      </c>
      <c r="B81" s="485"/>
      <c r="C81" s="388" t="s">
        <v>250</v>
      </c>
      <c r="D81" s="486" t="s">
        <v>243</v>
      </c>
      <c r="E81" s="353">
        <v>1190</v>
      </c>
      <c r="F81" s="29">
        <f t="shared" si="13"/>
        <v>319.89247311827955</v>
      </c>
      <c r="G81" s="360">
        <f t="shared" si="14"/>
        <v>18.600000000000001</v>
      </c>
      <c r="H81" s="361">
        <f t="shared" si="15"/>
        <v>63.978494623655912</v>
      </c>
      <c r="I81" s="388">
        <v>210</v>
      </c>
      <c r="J81" s="154">
        <v>3.72</v>
      </c>
      <c r="K81" s="388">
        <v>0.2</v>
      </c>
    </row>
    <row r="82" spans="1:11" s="15" customFormat="1" ht="20.25" customHeight="1">
      <c r="A82" s="485"/>
      <c r="B82" s="485"/>
      <c r="C82" s="388" t="s">
        <v>249</v>
      </c>
      <c r="D82" s="486"/>
      <c r="E82" s="353">
        <v>3650</v>
      </c>
      <c r="F82" s="29">
        <f t="shared" si="13"/>
        <v>294.35483870967744</v>
      </c>
      <c r="G82" s="360">
        <f t="shared" si="14"/>
        <v>62</v>
      </c>
      <c r="H82" s="361">
        <f t="shared" si="15"/>
        <v>58.87096774193548</v>
      </c>
      <c r="I82" s="388">
        <v>44</v>
      </c>
      <c r="J82" s="154">
        <v>12.4</v>
      </c>
      <c r="K82" s="388">
        <v>0.2</v>
      </c>
    </row>
    <row r="83" spans="1:11" s="15" customFormat="1" ht="21" customHeight="1">
      <c r="A83" s="124" t="s">
        <v>159</v>
      </c>
      <c r="B83" s="124"/>
      <c r="C83" s="124"/>
      <c r="D83" s="124"/>
      <c r="E83" s="152"/>
      <c r="F83" s="124"/>
      <c r="G83" s="124"/>
      <c r="H83" s="124"/>
      <c r="I83" s="124"/>
      <c r="J83" s="124"/>
      <c r="K83" s="124"/>
    </row>
    <row r="84" spans="1:11" s="15" customFormat="1" ht="12.75">
      <c r="A84" s="483" t="s">
        <v>248</v>
      </c>
      <c r="B84" s="484"/>
      <c r="C84" s="388" t="s">
        <v>351</v>
      </c>
      <c r="D84" s="487" t="s">
        <v>457</v>
      </c>
      <c r="E84" s="353">
        <v>550</v>
      </c>
      <c r="F84" s="244">
        <f t="shared" ref="F84:F92" si="16">E84/J84</f>
        <v>366.66666666666669</v>
      </c>
      <c r="G84" s="245">
        <f t="shared" ref="G84:G90" si="17">J84/K84</f>
        <v>7.5</v>
      </c>
      <c r="H84" s="246">
        <f t="shared" ref="H84:H90" si="18">E84/G84</f>
        <v>73.333333333333329</v>
      </c>
      <c r="I84" s="349">
        <v>420</v>
      </c>
      <c r="J84" s="254">
        <v>1.5</v>
      </c>
      <c r="K84" s="388">
        <v>0.2</v>
      </c>
    </row>
    <row r="85" spans="1:11" s="15" customFormat="1" ht="12.75">
      <c r="A85" s="483"/>
      <c r="B85" s="484"/>
      <c r="C85" s="388" t="s">
        <v>189</v>
      </c>
      <c r="D85" s="486"/>
      <c r="E85" s="353">
        <v>1160</v>
      </c>
      <c r="F85" s="29">
        <f t="shared" si="16"/>
        <v>290</v>
      </c>
      <c r="G85" s="360">
        <f>J85/K85</f>
        <v>20</v>
      </c>
      <c r="H85" s="361">
        <f>E85/G85</f>
        <v>58</v>
      </c>
      <c r="I85" s="349">
        <v>180</v>
      </c>
      <c r="J85" s="126">
        <v>4</v>
      </c>
      <c r="K85" s="388">
        <v>0.2</v>
      </c>
    </row>
    <row r="86" spans="1:11" s="125" customFormat="1" ht="12.75">
      <c r="A86" s="484"/>
      <c r="B86" s="484"/>
      <c r="C86" s="388" t="s">
        <v>190</v>
      </c>
      <c r="D86" s="488"/>
      <c r="E86" s="353">
        <v>3660</v>
      </c>
      <c r="F86" s="29">
        <f t="shared" si="16"/>
        <v>244</v>
      </c>
      <c r="G86" s="360">
        <f t="shared" si="17"/>
        <v>75</v>
      </c>
      <c r="H86" s="361">
        <f t="shared" si="18"/>
        <v>48.8</v>
      </c>
      <c r="I86" s="359">
        <v>44</v>
      </c>
      <c r="J86" s="126">
        <v>15</v>
      </c>
      <c r="K86" s="388">
        <v>0.2</v>
      </c>
    </row>
    <row r="87" spans="1:11" s="15" customFormat="1" ht="22.5" customHeight="1">
      <c r="A87" s="483" t="s">
        <v>247</v>
      </c>
      <c r="B87" s="484"/>
      <c r="C87" s="388" t="s">
        <v>131</v>
      </c>
      <c r="D87" s="482" t="s">
        <v>343</v>
      </c>
      <c r="E87" s="353">
        <v>1600</v>
      </c>
      <c r="F87" s="29">
        <f t="shared" si="16"/>
        <v>228.57142857142858</v>
      </c>
      <c r="G87" s="360">
        <f t="shared" si="17"/>
        <v>35</v>
      </c>
      <c r="H87" s="361">
        <f t="shared" si="18"/>
        <v>45.714285714285715</v>
      </c>
      <c r="I87" s="388">
        <v>80</v>
      </c>
      <c r="J87" s="126">
        <v>7</v>
      </c>
      <c r="K87" s="388">
        <v>0.2</v>
      </c>
    </row>
    <row r="88" spans="1:11" s="15" customFormat="1" ht="12.75">
      <c r="A88" s="484"/>
      <c r="B88" s="484"/>
      <c r="C88" s="388" t="s">
        <v>191</v>
      </c>
      <c r="D88" s="482"/>
      <c r="E88" s="353">
        <v>2920</v>
      </c>
      <c r="F88" s="29">
        <f t="shared" si="16"/>
        <v>208.57142857142858</v>
      </c>
      <c r="G88" s="360">
        <f t="shared" si="17"/>
        <v>70</v>
      </c>
      <c r="H88" s="361">
        <f t="shared" si="18"/>
        <v>41.714285714285715</v>
      </c>
      <c r="I88" s="359">
        <v>44</v>
      </c>
      <c r="J88" s="126">
        <v>14</v>
      </c>
      <c r="K88" s="388">
        <v>0.2</v>
      </c>
    </row>
    <row r="89" spans="1:11" s="4" customFormat="1" ht="11.25" customHeight="1">
      <c r="A89" s="483" t="s">
        <v>246</v>
      </c>
      <c r="B89" s="484"/>
      <c r="C89" s="388" t="s">
        <v>23</v>
      </c>
      <c r="D89" s="482" t="s">
        <v>243</v>
      </c>
      <c r="E89" s="353">
        <v>590</v>
      </c>
      <c r="F89" s="29">
        <f t="shared" si="16"/>
        <v>118</v>
      </c>
      <c r="G89" s="360">
        <f t="shared" si="17"/>
        <v>25</v>
      </c>
      <c r="H89" s="361">
        <f t="shared" si="18"/>
        <v>23.6</v>
      </c>
      <c r="I89" s="388">
        <v>108</v>
      </c>
      <c r="J89" s="126">
        <v>5</v>
      </c>
      <c r="K89" s="388">
        <v>0.2</v>
      </c>
    </row>
    <row r="90" spans="1:11" s="4" customFormat="1" ht="12.75">
      <c r="A90" s="484"/>
      <c r="B90" s="484"/>
      <c r="C90" s="388" t="s">
        <v>25</v>
      </c>
      <c r="D90" s="482"/>
      <c r="E90" s="353">
        <v>1120</v>
      </c>
      <c r="F90" s="29">
        <f t="shared" si="16"/>
        <v>112</v>
      </c>
      <c r="G90" s="360">
        <f t="shared" si="17"/>
        <v>50</v>
      </c>
      <c r="H90" s="361">
        <f t="shared" si="18"/>
        <v>22.4</v>
      </c>
      <c r="I90" s="388">
        <v>50</v>
      </c>
      <c r="J90" s="126">
        <v>10</v>
      </c>
      <c r="K90" s="388">
        <v>0.2</v>
      </c>
    </row>
    <row r="91" spans="1:11" ht="12.75">
      <c r="A91" s="483" t="s">
        <v>318</v>
      </c>
      <c r="B91" s="484"/>
      <c r="C91" s="388" t="s">
        <v>23</v>
      </c>
      <c r="D91" s="482" t="s">
        <v>243</v>
      </c>
      <c r="E91" s="353">
        <v>780</v>
      </c>
      <c r="F91" s="29">
        <f t="shared" si="16"/>
        <v>156</v>
      </c>
      <c r="G91" s="360">
        <f>J91/K91</f>
        <v>25</v>
      </c>
      <c r="H91" s="361">
        <f>E91/G91</f>
        <v>31.2</v>
      </c>
      <c r="I91" s="388">
        <v>108</v>
      </c>
      <c r="J91" s="126">
        <v>5</v>
      </c>
      <c r="K91" s="388">
        <v>0.2</v>
      </c>
    </row>
    <row r="92" spans="1:11" ht="12.75">
      <c r="A92" s="484"/>
      <c r="B92" s="484"/>
      <c r="C92" s="388" t="s">
        <v>25</v>
      </c>
      <c r="D92" s="482"/>
      <c r="E92" s="353">
        <v>1490</v>
      </c>
      <c r="F92" s="29">
        <f t="shared" si="16"/>
        <v>149</v>
      </c>
      <c r="G92" s="360">
        <f>J92/K92</f>
        <v>50</v>
      </c>
      <c r="H92" s="361">
        <f>E92/G92</f>
        <v>29.8</v>
      </c>
      <c r="I92" s="388">
        <v>50</v>
      </c>
      <c r="J92" s="126">
        <v>10</v>
      </c>
      <c r="K92" s="388">
        <v>0.2</v>
      </c>
    </row>
    <row r="93" spans="1:11" ht="12.75">
      <c r="A93" s="128"/>
      <c r="B93" s="128"/>
      <c r="C93" s="129"/>
      <c r="D93" s="130"/>
      <c r="E93" s="420"/>
      <c r="F93" s="131"/>
      <c r="G93" s="132"/>
      <c r="H93" s="133"/>
      <c r="I93" s="129"/>
      <c r="J93" s="129"/>
      <c r="K93" s="129"/>
    </row>
    <row r="94" spans="1:11" ht="12.75">
      <c r="A94" s="51" t="s">
        <v>56</v>
      </c>
      <c r="B94" s="5"/>
      <c r="C94" s="21"/>
      <c r="D94" s="21"/>
      <c r="E94" s="421"/>
      <c r="F94" s="422"/>
      <c r="G94" s="423"/>
      <c r="H94" s="424"/>
      <c r="I94" s="4"/>
      <c r="J94" s="4"/>
      <c r="K94" s="4"/>
    </row>
    <row r="95" spans="1:11">
      <c r="A95" s="51" t="s">
        <v>89</v>
      </c>
      <c r="E95" s="425"/>
    </row>
    <row r="96" spans="1:11">
      <c r="A96" s="51" t="s">
        <v>637</v>
      </c>
      <c r="E96" s="425"/>
    </row>
  </sheetData>
  <mergeCells count="74">
    <mergeCell ref="A44:B45"/>
    <mergeCell ref="D44:D45"/>
    <mergeCell ref="A28:B29"/>
    <mergeCell ref="D28:D29"/>
    <mergeCell ref="A32:B33"/>
    <mergeCell ref="D32:D33"/>
    <mergeCell ref="A35:B35"/>
    <mergeCell ref="A36:B36"/>
    <mergeCell ref="A39:A41"/>
    <mergeCell ref="C39:C41"/>
    <mergeCell ref="A42:B43"/>
    <mergeCell ref="D42:D43"/>
    <mergeCell ref="A1:D5"/>
    <mergeCell ref="A6:B6"/>
    <mergeCell ref="D10:D11"/>
    <mergeCell ref="A12:B13"/>
    <mergeCell ref="D12:D13"/>
    <mergeCell ref="A11:B11"/>
    <mergeCell ref="D8:D9"/>
    <mergeCell ref="A9:B9"/>
    <mergeCell ref="A14:B15"/>
    <mergeCell ref="D14:D15"/>
    <mergeCell ref="A37:B38"/>
    <mergeCell ref="A16:B17"/>
    <mergeCell ref="D16:D17"/>
    <mergeCell ref="A18:B19"/>
    <mergeCell ref="D18:D19"/>
    <mergeCell ref="A24:B25"/>
    <mergeCell ref="D24:D25"/>
    <mergeCell ref="A20:B21"/>
    <mergeCell ref="D20:D21"/>
    <mergeCell ref="A22:B23"/>
    <mergeCell ref="D22:D23"/>
    <mergeCell ref="A26:B27"/>
    <mergeCell ref="D26:D27"/>
    <mergeCell ref="A30:B30"/>
    <mergeCell ref="A46:B47"/>
    <mergeCell ref="D46:D47"/>
    <mergeCell ref="A52:B52"/>
    <mergeCell ref="A53:A55"/>
    <mergeCell ref="A56:B57"/>
    <mergeCell ref="D56:D57"/>
    <mergeCell ref="A48:B48"/>
    <mergeCell ref="D49:D50"/>
    <mergeCell ref="A49:B50"/>
    <mergeCell ref="A58:B59"/>
    <mergeCell ref="D58:D59"/>
    <mergeCell ref="A60:B61"/>
    <mergeCell ref="D60:D61"/>
    <mergeCell ref="A62:B63"/>
    <mergeCell ref="D62:D63"/>
    <mergeCell ref="A64:B65"/>
    <mergeCell ref="D64:D65"/>
    <mergeCell ref="A66:B67"/>
    <mergeCell ref="D66:D67"/>
    <mergeCell ref="A68:B69"/>
    <mergeCell ref="D68:D69"/>
    <mergeCell ref="A71:B71"/>
    <mergeCell ref="A73:B75"/>
    <mergeCell ref="D73:D75"/>
    <mergeCell ref="A76:B78"/>
    <mergeCell ref="D76:D78"/>
    <mergeCell ref="A79:B80"/>
    <mergeCell ref="D79:D80"/>
    <mergeCell ref="A81:B82"/>
    <mergeCell ref="D81:D82"/>
    <mergeCell ref="A84:B86"/>
    <mergeCell ref="D84:D86"/>
    <mergeCell ref="D87:D88"/>
    <mergeCell ref="A89:B90"/>
    <mergeCell ref="D89:D90"/>
    <mergeCell ref="A91:B92"/>
    <mergeCell ref="D91:D92"/>
    <mergeCell ref="A87:B88"/>
  </mergeCells>
  <hyperlinks>
    <hyperlink ref="I4" r:id="rId1"/>
  </hyperlink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2:K116"/>
  <sheetViews>
    <sheetView showGridLines="0" workbookViewId="0">
      <selection activeCell="K13" sqref="K13"/>
    </sheetView>
  </sheetViews>
  <sheetFormatPr defaultColWidth="8.7109375" defaultRowHeight="12.75"/>
  <cols>
    <col min="1" max="1" width="4.42578125" style="125" customWidth="1"/>
    <col min="2" max="2" width="20" style="125" customWidth="1"/>
    <col min="3" max="3" width="30" style="302" customWidth="1"/>
    <col min="4" max="4" width="34.7109375" style="156" customWidth="1"/>
    <col min="5" max="5" width="21" style="302" customWidth="1"/>
    <col min="6" max="6" width="14.42578125" style="155" customWidth="1"/>
    <col min="7" max="7" width="12.28515625" style="456" customWidth="1"/>
    <col min="8" max="10" width="8.7109375" style="302"/>
    <col min="11" max="11" width="13" style="302" customWidth="1"/>
    <col min="12" max="16384" width="8.7109375" style="302"/>
  </cols>
  <sheetData>
    <row r="2" spans="1:8" ht="27" customHeight="1">
      <c r="F2" s="34" t="s">
        <v>476</v>
      </c>
      <c r="G2" s="156"/>
    </row>
    <row r="3" spans="1:8">
      <c r="F3" s="302" t="s">
        <v>317</v>
      </c>
      <c r="G3" s="155"/>
    </row>
    <row r="4" spans="1:8">
      <c r="F4" s="302" t="s">
        <v>316</v>
      </c>
    </row>
    <row r="5" spans="1:8">
      <c r="F5" s="206" t="s">
        <v>152</v>
      </c>
    </row>
    <row r="6" spans="1:8">
      <c r="A6" s="550" t="s">
        <v>315</v>
      </c>
      <c r="B6" s="550"/>
      <c r="C6" s="550"/>
      <c r="D6" s="550"/>
      <c r="E6" s="550"/>
      <c r="F6" s="550"/>
      <c r="H6" s="403" t="s">
        <v>571</v>
      </c>
    </row>
    <row r="7" spans="1:8" s="125" customFormat="1" ht="38.25" customHeight="1">
      <c r="A7" s="205" t="s">
        <v>235</v>
      </c>
      <c r="B7" s="205"/>
      <c r="C7" s="205" t="s">
        <v>314</v>
      </c>
      <c r="D7" s="205" t="s">
        <v>313</v>
      </c>
      <c r="E7" s="205" t="s">
        <v>312</v>
      </c>
      <c r="F7" s="261" t="s">
        <v>395</v>
      </c>
      <c r="G7" s="204" t="s">
        <v>311</v>
      </c>
      <c r="H7" s="204" t="s">
        <v>310</v>
      </c>
    </row>
    <row r="8" spans="1:8" s="125" customFormat="1" ht="13.5" customHeight="1">
      <c r="A8" s="203" t="s">
        <v>394</v>
      </c>
      <c r="B8" s="203"/>
      <c r="C8" s="203"/>
      <c r="D8" s="203"/>
      <c r="E8" s="203"/>
      <c r="F8" s="203"/>
      <c r="G8" s="203"/>
      <c r="H8" s="203"/>
    </row>
    <row r="9" spans="1:8">
      <c r="A9" s="551">
        <v>1</v>
      </c>
      <c r="B9" s="310"/>
      <c r="C9" s="303" t="s">
        <v>487</v>
      </c>
      <c r="D9" s="311"/>
      <c r="E9" s="183"/>
      <c r="F9" s="312"/>
      <c r="G9" s="312"/>
      <c r="H9" s="313"/>
    </row>
    <row r="10" spans="1:8">
      <c r="A10" s="552"/>
      <c r="B10" s="310"/>
      <c r="C10" s="164" t="s">
        <v>386</v>
      </c>
      <c r="D10" s="166" t="s">
        <v>387</v>
      </c>
      <c r="E10" s="162" t="s">
        <v>287</v>
      </c>
      <c r="F10" s="161">
        <f>G10*H10</f>
        <v>71.2</v>
      </c>
      <c r="G10" s="161">
        <f>G18</f>
        <v>356</v>
      </c>
      <c r="H10" s="160">
        <v>0.2</v>
      </c>
    </row>
    <row r="11" spans="1:8">
      <c r="A11" s="552"/>
      <c r="B11" s="310"/>
      <c r="C11" s="164" t="s">
        <v>486</v>
      </c>
      <c r="D11" s="166" t="s">
        <v>294</v>
      </c>
      <c r="E11" s="162" t="s">
        <v>485</v>
      </c>
      <c r="F11" s="161">
        <f>G11*H11</f>
        <v>305.2</v>
      </c>
      <c r="G11" s="161">
        <f>Decorazza!F9</f>
        <v>1526</v>
      </c>
      <c r="H11" s="160">
        <v>0.2</v>
      </c>
    </row>
    <row r="12" spans="1:8" ht="25.5" customHeight="1">
      <c r="A12" s="553"/>
      <c r="B12" s="451"/>
      <c r="C12" s="197" t="s">
        <v>266</v>
      </c>
      <c r="D12" s="554"/>
      <c r="E12" s="554"/>
      <c r="F12" s="158">
        <f>SUM(F10:F11)</f>
        <v>376.4</v>
      </c>
      <c r="G12" s="548"/>
      <c r="H12" s="549"/>
    </row>
    <row r="13" spans="1:8" s="390" customFormat="1">
      <c r="A13" s="551">
        <v>2</v>
      </c>
      <c r="B13" s="310"/>
      <c r="C13" s="391" t="s">
        <v>687</v>
      </c>
      <c r="D13" s="311"/>
      <c r="E13" s="183"/>
      <c r="F13" s="312"/>
      <c r="G13" s="312"/>
      <c r="H13" s="313"/>
    </row>
    <row r="14" spans="1:8" s="390" customFormat="1">
      <c r="A14" s="552"/>
      <c r="B14" s="310"/>
      <c r="C14" s="164" t="s">
        <v>386</v>
      </c>
      <c r="D14" s="166" t="s">
        <v>387</v>
      </c>
      <c r="E14" s="162" t="s">
        <v>287</v>
      </c>
      <c r="F14" s="161">
        <f>G14*H14</f>
        <v>71.2</v>
      </c>
      <c r="G14" s="161">
        <f>G22</f>
        <v>356</v>
      </c>
      <c r="H14" s="160">
        <v>0.2</v>
      </c>
    </row>
    <row r="15" spans="1:8" s="390" customFormat="1">
      <c r="A15" s="552"/>
      <c r="B15" s="310"/>
      <c r="C15" s="164" t="s">
        <v>687</v>
      </c>
      <c r="D15" s="166" t="s">
        <v>294</v>
      </c>
      <c r="E15" s="162" t="s">
        <v>485</v>
      </c>
      <c r="F15" s="161">
        <f>G15*H15</f>
        <v>686.80000000000007</v>
      </c>
      <c r="G15" s="161">
        <f>Decorazza!F11</f>
        <v>3434</v>
      </c>
      <c r="H15" s="160">
        <v>0.2</v>
      </c>
    </row>
    <row r="16" spans="1:8" s="390" customFormat="1" ht="25.5" customHeight="1">
      <c r="A16" s="553"/>
      <c r="B16" s="451"/>
      <c r="C16" s="197" t="s">
        <v>266</v>
      </c>
      <c r="D16" s="554"/>
      <c r="E16" s="554"/>
      <c r="F16" s="158">
        <f>SUM(F14:F15)</f>
        <v>758.00000000000011</v>
      </c>
      <c r="G16" s="548"/>
      <c r="H16" s="549"/>
    </row>
    <row r="17" spans="1:8">
      <c r="A17" s="551">
        <v>3</v>
      </c>
      <c r="B17" s="310"/>
      <c r="C17" s="202" t="s">
        <v>309</v>
      </c>
      <c r="D17" s="201"/>
      <c r="E17" s="200"/>
      <c r="F17" s="199"/>
      <c r="G17" s="199"/>
      <c r="H17" s="198"/>
    </row>
    <row r="18" spans="1:8">
      <c r="A18" s="552"/>
      <c r="B18" s="310"/>
      <c r="C18" s="164" t="s">
        <v>386</v>
      </c>
      <c r="D18" s="166" t="s">
        <v>387</v>
      </c>
      <c r="E18" s="162" t="s">
        <v>287</v>
      </c>
      <c r="F18" s="161">
        <f>G18*H18</f>
        <v>71.2</v>
      </c>
      <c r="G18" s="161">
        <f>Decorazza!F86+Decorazza!F90</f>
        <v>356</v>
      </c>
      <c r="H18" s="160">
        <v>0.2</v>
      </c>
    </row>
    <row r="19" spans="1:8">
      <c r="A19" s="552"/>
      <c r="B19" s="310"/>
      <c r="C19" s="164" t="s">
        <v>308</v>
      </c>
      <c r="D19" s="166" t="s">
        <v>294</v>
      </c>
      <c r="E19" s="162" t="s">
        <v>271</v>
      </c>
      <c r="F19" s="161">
        <f>G19*H19</f>
        <v>214.8</v>
      </c>
      <c r="G19" s="161">
        <f>Decorazza!F13</f>
        <v>1074</v>
      </c>
      <c r="H19" s="160">
        <v>0.2</v>
      </c>
    </row>
    <row r="20" spans="1:8" ht="24.75" customHeight="1">
      <c r="A20" s="553"/>
      <c r="B20" s="451"/>
      <c r="C20" s="197" t="s">
        <v>266</v>
      </c>
      <c r="D20" s="554"/>
      <c r="E20" s="554"/>
      <c r="F20" s="158">
        <f>SUM(F18:F19)</f>
        <v>286</v>
      </c>
      <c r="G20" s="548"/>
      <c r="H20" s="549"/>
    </row>
    <row r="21" spans="1:8">
      <c r="A21" s="544">
        <v>4</v>
      </c>
      <c r="B21" s="309"/>
      <c r="C21" s="556" t="s">
        <v>307</v>
      </c>
      <c r="D21" s="557"/>
      <c r="E21" s="557"/>
      <c r="F21" s="557"/>
      <c r="G21" s="557"/>
      <c r="H21" s="558"/>
    </row>
    <row r="22" spans="1:8">
      <c r="A22" s="545"/>
      <c r="B22" s="306"/>
      <c r="C22" s="164" t="s">
        <v>386</v>
      </c>
      <c r="D22" s="166" t="s">
        <v>387</v>
      </c>
      <c r="E22" s="162" t="s">
        <v>287</v>
      </c>
      <c r="F22" s="161">
        <f>G22*H22</f>
        <v>71.2</v>
      </c>
      <c r="G22" s="161">
        <f>G18</f>
        <v>356</v>
      </c>
      <c r="H22" s="160">
        <v>0.2</v>
      </c>
    </row>
    <row r="23" spans="1:8">
      <c r="A23" s="545"/>
      <c r="B23" s="306"/>
      <c r="C23" s="191" t="s">
        <v>305</v>
      </c>
      <c r="D23" s="190" t="s">
        <v>294</v>
      </c>
      <c r="E23" s="188" t="s">
        <v>271</v>
      </c>
      <c r="F23" s="161">
        <f>G23*H23</f>
        <v>305.2</v>
      </c>
      <c r="G23" s="181">
        <f>Decorazza!F15</f>
        <v>1526</v>
      </c>
      <c r="H23" s="180">
        <f>H19</f>
        <v>0.2</v>
      </c>
    </row>
    <row r="24" spans="1:8" ht="25.5" customHeight="1">
      <c r="A24" s="555"/>
      <c r="B24" s="450"/>
      <c r="C24" s="197" t="s">
        <v>276</v>
      </c>
      <c r="D24" s="554"/>
      <c r="E24" s="554"/>
      <c r="F24" s="158">
        <f>SUM(F22:F23)</f>
        <v>376.4</v>
      </c>
      <c r="G24" s="548"/>
      <c r="H24" s="549"/>
    </row>
    <row r="25" spans="1:8">
      <c r="A25" s="544">
        <v>5</v>
      </c>
      <c r="B25" s="309"/>
      <c r="C25" s="556" t="s">
        <v>306</v>
      </c>
      <c r="D25" s="557"/>
      <c r="E25" s="557"/>
      <c r="F25" s="557"/>
      <c r="G25" s="557"/>
      <c r="H25" s="558"/>
    </row>
    <row r="26" spans="1:8">
      <c r="A26" s="545"/>
      <c r="B26" s="306"/>
      <c r="C26" s="164" t="s">
        <v>386</v>
      </c>
      <c r="D26" s="166" t="s">
        <v>387</v>
      </c>
      <c r="E26" s="162" t="s">
        <v>287</v>
      </c>
      <c r="F26" s="161">
        <f>G26*H26</f>
        <v>71.2</v>
      </c>
      <c r="G26" s="161">
        <f>G22</f>
        <v>356</v>
      </c>
      <c r="H26" s="160">
        <v>0.2</v>
      </c>
    </row>
    <row r="27" spans="1:8">
      <c r="A27" s="545"/>
      <c r="B27" s="306"/>
      <c r="C27" s="191" t="s">
        <v>305</v>
      </c>
      <c r="D27" s="190" t="s">
        <v>294</v>
      </c>
      <c r="E27" s="188" t="s">
        <v>271</v>
      </c>
      <c r="F27" s="161">
        <f>G27*H27</f>
        <v>442.8</v>
      </c>
      <c r="G27" s="181">
        <f>Decorazza!F17</f>
        <v>2214</v>
      </c>
      <c r="H27" s="180">
        <f>H23</f>
        <v>0.2</v>
      </c>
    </row>
    <row r="28" spans="1:8" ht="30" customHeight="1">
      <c r="A28" s="555"/>
      <c r="B28" s="450"/>
      <c r="C28" s="197" t="s">
        <v>276</v>
      </c>
      <c r="D28" s="554"/>
      <c r="E28" s="554"/>
      <c r="F28" s="158">
        <f>SUM(F26:F27)</f>
        <v>514</v>
      </c>
      <c r="G28" s="548"/>
      <c r="H28" s="549"/>
    </row>
    <row r="29" spans="1:8">
      <c r="A29" s="544">
        <f>A25+1</f>
        <v>6</v>
      </c>
      <c r="B29" s="309"/>
      <c r="C29" s="559" t="s">
        <v>304</v>
      </c>
      <c r="D29" s="560"/>
      <c r="E29" s="241"/>
      <c r="F29" s="168"/>
      <c r="G29" s="174"/>
      <c r="H29" s="167"/>
    </row>
    <row r="30" spans="1:8">
      <c r="A30" s="545"/>
      <c r="B30" s="306"/>
      <c r="C30" s="164" t="s">
        <v>386</v>
      </c>
      <c r="D30" s="166" t="s">
        <v>387</v>
      </c>
      <c r="E30" s="162" t="s">
        <v>287</v>
      </c>
      <c r="F30" s="161">
        <f>G30*H30</f>
        <v>71.2</v>
      </c>
      <c r="G30" s="161">
        <f>G26</f>
        <v>356</v>
      </c>
      <c r="H30" s="160">
        <v>0.2</v>
      </c>
    </row>
    <row r="31" spans="1:8">
      <c r="A31" s="545"/>
      <c r="B31" s="306"/>
      <c r="C31" s="191" t="s">
        <v>302</v>
      </c>
      <c r="D31" s="190" t="s">
        <v>294</v>
      </c>
      <c r="E31" s="188" t="s">
        <v>277</v>
      </c>
      <c r="F31" s="161">
        <f>G31*H31</f>
        <v>318.40000000000003</v>
      </c>
      <c r="G31" s="196">
        <f>Decorazza!F19</f>
        <v>1592</v>
      </c>
      <c r="H31" s="180">
        <v>0.2</v>
      </c>
    </row>
    <row r="32" spans="1:8" ht="26.25" customHeight="1">
      <c r="A32" s="555"/>
      <c r="B32" s="450"/>
      <c r="C32" s="172" t="s">
        <v>276</v>
      </c>
      <c r="D32" s="561"/>
      <c r="E32" s="562"/>
      <c r="F32" s="158">
        <f>SUM(F30:F31)</f>
        <v>389.6</v>
      </c>
      <c r="G32" s="548"/>
      <c r="H32" s="549"/>
    </row>
    <row r="33" spans="1:8">
      <c r="A33" s="544">
        <f>A29+1</f>
        <v>7</v>
      </c>
      <c r="B33" s="309"/>
      <c r="C33" s="559" t="s">
        <v>303</v>
      </c>
      <c r="D33" s="560"/>
      <c r="E33" s="241"/>
      <c r="F33" s="168"/>
      <c r="G33" s="174"/>
      <c r="H33" s="167"/>
    </row>
    <row r="34" spans="1:8">
      <c r="A34" s="545"/>
      <c r="B34" s="306"/>
      <c r="C34" s="164" t="s">
        <v>386</v>
      </c>
      <c r="D34" s="166" t="s">
        <v>387</v>
      </c>
      <c r="E34" s="162" t="s">
        <v>287</v>
      </c>
      <c r="F34" s="161">
        <f>G34*H34</f>
        <v>71.2</v>
      </c>
      <c r="G34" s="161">
        <f>G30</f>
        <v>356</v>
      </c>
      <c r="H34" s="160">
        <v>0.2</v>
      </c>
    </row>
    <row r="35" spans="1:8">
      <c r="A35" s="545"/>
      <c r="B35" s="306"/>
      <c r="C35" s="191" t="s">
        <v>302</v>
      </c>
      <c r="D35" s="190" t="s">
        <v>294</v>
      </c>
      <c r="E35" s="188" t="s">
        <v>277</v>
      </c>
      <c r="F35" s="161">
        <f>G35*H35</f>
        <v>421.20000000000005</v>
      </c>
      <c r="G35" s="196">
        <f>Decorazza!F21</f>
        <v>2106</v>
      </c>
      <c r="H35" s="180">
        <v>0.2</v>
      </c>
    </row>
    <row r="36" spans="1:8" ht="31.5" customHeight="1">
      <c r="A36" s="555"/>
      <c r="B36" s="450"/>
      <c r="C36" s="172" t="s">
        <v>276</v>
      </c>
      <c r="D36" s="561"/>
      <c r="E36" s="562"/>
      <c r="F36" s="158">
        <f>SUM(F34:F35)</f>
        <v>492.40000000000003</v>
      </c>
      <c r="G36" s="548"/>
      <c r="H36" s="549"/>
    </row>
    <row r="37" spans="1:8">
      <c r="A37" s="544">
        <f>A33+1</f>
        <v>8</v>
      </c>
      <c r="B37" s="305"/>
      <c r="C37" s="303" t="s">
        <v>301</v>
      </c>
      <c r="D37" s="195"/>
      <c r="E37" s="194"/>
      <c r="F37" s="194"/>
      <c r="G37" s="193"/>
      <c r="H37" s="192"/>
    </row>
    <row r="38" spans="1:8">
      <c r="A38" s="545"/>
      <c r="B38" s="306"/>
      <c r="C38" s="164" t="s">
        <v>386</v>
      </c>
      <c r="D38" s="166" t="s">
        <v>387</v>
      </c>
      <c r="E38" s="162" t="s">
        <v>287</v>
      </c>
      <c r="F38" s="161">
        <f>G38*H38</f>
        <v>71.2</v>
      </c>
      <c r="G38" s="161">
        <f>G34</f>
        <v>356</v>
      </c>
      <c r="H38" s="160">
        <v>0.2</v>
      </c>
    </row>
    <row r="39" spans="1:8">
      <c r="A39" s="545"/>
      <c r="B39" s="306"/>
      <c r="C39" s="164" t="s">
        <v>300</v>
      </c>
      <c r="D39" s="166" t="s">
        <v>294</v>
      </c>
      <c r="E39" s="162" t="s">
        <v>277</v>
      </c>
      <c r="F39" s="161">
        <f>G39*H39</f>
        <v>318.40000000000003</v>
      </c>
      <c r="G39" s="161">
        <f>Decorazza!F23</f>
        <v>1592</v>
      </c>
      <c r="H39" s="160">
        <f>H31</f>
        <v>0.2</v>
      </c>
    </row>
    <row r="40" spans="1:8" ht="29.25" customHeight="1">
      <c r="A40" s="555"/>
      <c r="B40" s="450"/>
      <c r="C40" s="172" t="s">
        <v>299</v>
      </c>
      <c r="D40" s="562"/>
      <c r="E40" s="562"/>
      <c r="F40" s="158">
        <f>SUM(F38:F39)</f>
        <v>389.6</v>
      </c>
      <c r="G40" s="548"/>
      <c r="H40" s="549"/>
    </row>
    <row r="41" spans="1:8">
      <c r="A41" s="544">
        <f>A37+1</f>
        <v>9</v>
      </c>
      <c r="B41" s="307"/>
      <c r="C41" s="304" t="s">
        <v>298</v>
      </c>
      <c r="D41" s="185"/>
      <c r="E41" s="185"/>
      <c r="F41" s="184"/>
      <c r="G41" s="168"/>
      <c r="H41" s="167"/>
    </row>
    <row r="42" spans="1:8">
      <c r="A42" s="545"/>
      <c r="B42" s="306"/>
      <c r="C42" s="164" t="s">
        <v>386</v>
      </c>
      <c r="D42" s="166" t="s">
        <v>387</v>
      </c>
      <c r="E42" s="162" t="s">
        <v>287</v>
      </c>
      <c r="F42" s="161">
        <f>G42*H42</f>
        <v>71.2</v>
      </c>
      <c r="G42" s="161">
        <f>G38</f>
        <v>356</v>
      </c>
      <c r="H42" s="160">
        <v>0.2</v>
      </c>
    </row>
    <row r="43" spans="1:8">
      <c r="A43" s="545"/>
      <c r="B43" s="306"/>
      <c r="C43" s="191" t="s">
        <v>297</v>
      </c>
      <c r="D43" s="190" t="s">
        <v>294</v>
      </c>
      <c r="E43" s="188" t="s">
        <v>271</v>
      </c>
      <c r="F43" s="161">
        <f>G43*H43</f>
        <v>288.40000000000003</v>
      </c>
      <c r="G43" s="181">
        <f>Decorazza!F25</f>
        <v>1442</v>
      </c>
      <c r="H43" s="180">
        <f>H39</f>
        <v>0.2</v>
      </c>
    </row>
    <row r="44" spans="1:8" ht="29.25" customHeight="1">
      <c r="A44" s="555"/>
      <c r="B44" s="450"/>
      <c r="C44" s="172" t="s">
        <v>266</v>
      </c>
      <c r="D44" s="565"/>
      <c r="E44" s="565"/>
      <c r="F44" s="158">
        <f>SUM(F42:F43)</f>
        <v>359.6</v>
      </c>
      <c r="G44" s="548"/>
      <c r="H44" s="549"/>
    </row>
    <row r="45" spans="1:8">
      <c r="A45" s="544">
        <f>A41+1</f>
        <v>10</v>
      </c>
      <c r="B45" s="309"/>
      <c r="C45" s="556" t="s">
        <v>688</v>
      </c>
      <c r="D45" s="557"/>
      <c r="E45" s="557"/>
      <c r="F45" s="557"/>
      <c r="G45" s="557"/>
      <c r="H45" s="558"/>
    </row>
    <row r="46" spans="1:8">
      <c r="A46" s="545"/>
      <c r="B46" s="306"/>
      <c r="C46" s="164" t="s">
        <v>386</v>
      </c>
      <c r="D46" s="166" t="s">
        <v>387</v>
      </c>
      <c r="E46" s="162" t="s">
        <v>287</v>
      </c>
      <c r="F46" s="161">
        <f>G46*H46</f>
        <v>71.2</v>
      </c>
      <c r="G46" s="161">
        <f>G42</f>
        <v>356</v>
      </c>
      <c r="H46" s="160">
        <v>0.2</v>
      </c>
    </row>
    <row r="47" spans="1:8">
      <c r="A47" s="545"/>
      <c r="B47" s="306"/>
      <c r="C47" s="191" t="s">
        <v>297</v>
      </c>
      <c r="D47" s="190" t="s">
        <v>294</v>
      </c>
      <c r="E47" s="188" t="s">
        <v>271</v>
      </c>
      <c r="F47" s="161">
        <f>G47*H47</f>
        <v>351.20000000000005</v>
      </c>
      <c r="G47" s="181">
        <f>Decorazza!F27</f>
        <v>1756</v>
      </c>
      <c r="H47" s="180">
        <f>H43</f>
        <v>0.2</v>
      </c>
    </row>
    <row r="48" spans="1:8" ht="30.75" customHeight="1">
      <c r="A48" s="555"/>
      <c r="B48" s="450"/>
      <c r="C48" s="172" t="s">
        <v>266</v>
      </c>
      <c r="D48" s="565"/>
      <c r="E48" s="565"/>
      <c r="F48" s="158">
        <f>SUM(F46:F47)</f>
        <v>422.40000000000003</v>
      </c>
      <c r="G48" s="548"/>
      <c r="H48" s="549"/>
    </row>
    <row r="49" spans="1:8">
      <c r="A49" s="544">
        <f>A45+1</f>
        <v>11</v>
      </c>
      <c r="B49" s="309"/>
      <c r="C49" s="556" t="s">
        <v>357</v>
      </c>
      <c r="D49" s="557"/>
      <c r="E49" s="557"/>
      <c r="F49" s="557"/>
      <c r="G49" s="557"/>
      <c r="H49" s="235"/>
    </row>
    <row r="50" spans="1:8">
      <c r="A50" s="545"/>
      <c r="B50" s="306"/>
      <c r="C50" s="164" t="s">
        <v>386</v>
      </c>
      <c r="D50" s="166" t="s">
        <v>387</v>
      </c>
      <c r="E50" s="162" t="s">
        <v>287</v>
      </c>
      <c r="F50" s="161">
        <f>G50*H50</f>
        <v>71.2</v>
      </c>
      <c r="G50" s="161">
        <f>G46</f>
        <v>356</v>
      </c>
      <c r="H50" s="160">
        <v>0.2</v>
      </c>
    </row>
    <row r="51" spans="1:8">
      <c r="A51" s="545"/>
      <c r="B51" s="306"/>
      <c r="C51" s="164" t="s">
        <v>361</v>
      </c>
      <c r="D51" s="166" t="s">
        <v>359</v>
      </c>
      <c r="E51" s="162" t="s">
        <v>358</v>
      </c>
      <c r="F51" s="161">
        <f>G51*H51</f>
        <v>117.60000000000001</v>
      </c>
      <c r="G51" s="161">
        <f>Decorazza!F63</f>
        <v>1176</v>
      </c>
      <c r="H51" s="160">
        <v>0.1</v>
      </c>
    </row>
    <row r="52" spans="1:8">
      <c r="A52" s="545"/>
      <c r="B52" s="306"/>
      <c r="C52" s="164" t="s">
        <v>362</v>
      </c>
      <c r="D52" s="166" t="s">
        <v>363</v>
      </c>
      <c r="E52" s="162" t="s">
        <v>271</v>
      </c>
      <c r="F52" s="161">
        <f>G52*H52</f>
        <v>109</v>
      </c>
      <c r="G52" s="165">
        <f>Decorazza!F30</f>
        <v>1090</v>
      </c>
      <c r="H52" s="160">
        <v>0.1</v>
      </c>
    </row>
    <row r="53" spans="1:8">
      <c r="A53" s="545"/>
      <c r="B53" s="306"/>
      <c r="C53" s="236" t="s">
        <v>364</v>
      </c>
      <c r="D53" s="237" t="s">
        <v>372</v>
      </c>
      <c r="E53" s="238" t="s">
        <v>358</v>
      </c>
      <c r="F53" s="161">
        <f>G53*H53</f>
        <v>47.380952380952387</v>
      </c>
      <c r="G53" s="239">
        <f>Decorazza!F75</f>
        <v>315.8730158730159</v>
      </c>
      <c r="H53" s="240">
        <v>0.15</v>
      </c>
    </row>
    <row r="54" spans="1:8" ht="9.75" customHeight="1">
      <c r="A54" s="555"/>
      <c r="B54" s="450"/>
      <c r="C54" s="172" t="s">
        <v>266</v>
      </c>
      <c r="D54" s="565"/>
      <c r="E54" s="565"/>
      <c r="F54" s="158">
        <f>SUM(F50:F53)</f>
        <v>345.18095238095242</v>
      </c>
      <c r="G54" s="548"/>
      <c r="H54" s="549"/>
    </row>
    <row r="55" spans="1:8" ht="15">
      <c r="A55" s="187" t="s">
        <v>155</v>
      </c>
      <c r="B55" s="187"/>
      <c r="C55" s="187"/>
      <c r="D55" s="187"/>
      <c r="E55" s="187"/>
      <c r="F55" s="187"/>
      <c r="G55" s="187"/>
      <c r="H55" s="186"/>
    </row>
    <row r="56" spans="1:8">
      <c r="A56" s="544">
        <f>A49+1</f>
        <v>12</v>
      </c>
      <c r="B56" s="309"/>
      <c r="C56" s="559" t="s">
        <v>290</v>
      </c>
      <c r="D56" s="560"/>
      <c r="E56" s="185"/>
      <c r="F56" s="184"/>
      <c r="G56" s="183"/>
      <c r="H56" s="182"/>
    </row>
    <row r="57" spans="1:8">
      <c r="A57" s="545"/>
      <c r="B57" s="306"/>
      <c r="C57" s="164" t="s">
        <v>386</v>
      </c>
      <c r="D57" s="166" t="s">
        <v>387</v>
      </c>
      <c r="E57" s="162" t="s">
        <v>287</v>
      </c>
      <c r="F57" s="161">
        <f>G57*H57</f>
        <v>71.2</v>
      </c>
      <c r="G57" s="161">
        <f>G$18</f>
        <v>356</v>
      </c>
      <c r="H57" s="160">
        <v>0.2</v>
      </c>
    </row>
    <row r="58" spans="1:8">
      <c r="A58" s="545"/>
      <c r="B58" s="306"/>
      <c r="C58" s="164" t="s">
        <v>289</v>
      </c>
      <c r="D58" s="163" t="s">
        <v>288</v>
      </c>
      <c r="E58" s="162" t="s">
        <v>287</v>
      </c>
      <c r="F58" s="161">
        <f>G58*H58</f>
        <v>238.66666666666666</v>
      </c>
      <c r="G58" s="181">
        <f>Decorazza!F33</f>
        <v>477.33333333333331</v>
      </c>
      <c r="H58" s="180">
        <v>0.5</v>
      </c>
    </row>
    <row r="59" spans="1:8">
      <c r="A59" s="545"/>
      <c r="B59" s="306"/>
      <c r="C59" s="164" t="s">
        <v>341</v>
      </c>
      <c r="D59" s="163" t="s">
        <v>342</v>
      </c>
      <c r="E59" s="162" t="s">
        <v>271</v>
      </c>
      <c r="F59" s="161">
        <f>G59*H59</f>
        <v>265</v>
      </c>
      <c r="G59" s="181">
        <f>Decorazza!F71</f>
        <v>5300</v>
      </c>
      <c r="H59" s="180">
        <v>0.05</v>
      </c>
    </row>
    <row r="60" spans="1:8" ht="27" customHeight="1">
      <c r="A60" s="555"/>
      <c r="B60" s="450"/>
      <c r="C60" s="172" t="s">
        <v>276</v>
      </c>
      <c r="D60" s="546"/>
      <c r="E60" s="546"/>
      <c r="F60" s="158">
        <f>SUM(F57:F59)</f>
        <v>574.86666666666667</v>
      </c>
      <c r="G60" s="547"/>
      <c r="H60" s="547"/>
    </row>
    <row r="61" spans="1:8" ht="15">
      <c r="A61" s="179" t="s">
        <v>286</v>
      </c>
      <c r="B61" s="179"/>
      <c r="C61" s="179"/>
      <c r="D61" s="179"/>
      <c r="E61" s="179"/>
      <c r="F61" s="179"/>
      <c r="G61" s="179"/>
      <c r="H61" s="178"/>
    </row>
    <row r="62" spans="1:8" s="386" customFormat="1">
      <c r="A62" s="544">
        <f>A56+1</f>
        <v>13</v>
      </c>
      <c r="B62" s="309"/>
      <c r="C62" s="387" t="s">
        <v>638</v>
      </c>
      <c r="D62" s="177"/>
      <c r="E62" s="176"/>
      <c r="F62" s="175"/>
      <c r="G62" s="174"/>
      <c r="H62" s="167"/>
    </row>
    <row r="63" spans="1:8" s="386" customFormat="1">
      <c r="A63" s="545"/>
      <c r="B63" s="306"/>
      <c r="C63" s="164" t="s">
        <v>388</v>
      </c>
      <c r="D63" s="166" t="s">
        <v>387</v>
      </c>
      <c r="E63" s="162" t="s">
        <v>287</v>
      </c>
      <c r="F63" s="161">
        <f>G63*H63</f>
        <v>64.114285714285714</v>
      </c>
      <c r="G63" s="161">
        <f>Decorazza!F88+Decorazza!F90</f>
        <v>320.57142857142856</v>
      </c>
      <c r="H63" s="160">
        <f>H47</f>
        <v>0.2</v>
      </c>
    </row>
    <row r="64" spans="1:8" s="386" customFormat="1">
      <c r="A64" s="545"/>
      <c r="B64" s="306"/>
      <c r="C64" s="164" t="s">
        <v>638</v>
      </c>
      <c r="D64" s="163" t="s">
        <v>269</v>
      </c>
      <c r="E64" s="162" t="s">
        <v>277</v>
      </c>
      <c r="F64" s="161">
        <f>G64*H64</f>
        <v>637</v>
      </c>
      <c r="G64" s="165">
        <f>Decorazza!F35</f>
        <v>424.66666666666669</v>
      </c>
      <c r="H64" s="160">
        <v>1.5</v>
      </c>
    </row>
    <row r="65" spans="1:11" s="386" customFormat="1">
      <c r="A65" s="545"/>
      <c r="B65" s="306"/>
      <c r="C65" s="164" t="s">
        <v>482</v>
      </c>
      <c r="D65" s="163" t="s">
        <v>369</v>
      </c>
      <c r="E65" s="162" t="s">
        <v>271</v>
      </c>
      <c r="F65" s="161">
        <f>G65*H65</f>
        <v>74</v>
      </c>
      <c r="G65" s="173">
        <f>Decorazza!F67</f>
        <v>740</v>
      </c>
      <c r="H65" s="160">
        <v>0.1</v>
      </c>
    </row>
    <row r="66" spans="1:11" s="386" customFormat="1" ht="20.25" customHeight="1">
      <c r="A66" s="545"/>
      <c r="B66" s="449"/>
      <c r="C66" s="172" t="s">
        <v>276</v>
      </c>
      <c r="D66" s="546"/>
      <c r="E66" s="546"/>
      <c r="F66" s="158">
        <f>SUM(F63:F65)</f>
        <v>775.11428571428576</v>
      </c>
      <c r="G66" s="547"/>
      <c r="H66" s="547"/>
    </row>
    <row r="67" spans="1:11">
      <c r="A67" s="544">
        <f>A62+1</f>
        <v>14</v>
      </c>
      <c r="B67" s="309"/>
      <c r="C67" s="303" t="s">
        <v>484</v>
      </c>
      <c r="D67" s="177"/>
      <c r="E67" s="176"/>
      <c r="F67" s="175"/>
      <c r="G67" s="174"/>
      <c r="H67" s="167"/>
    </row>
    <row r="68" spans="1:11">
      <c r="A68" s="545"/>
      <c r="B68" s="306"/>
      <c r="C68" s="164" t="s">
        <v>388</v>
      </c>
      <c r="D68" s="166" t="s">
        <v>387</v>
      </c>
      <c r="E68" s="162" t="s">
        <v>287</v>
      </c>
      <c r="F68" s="161">
        <f>G68*H68</f>
        <v>32.057142857142857</v>
      </c>
      <c r="G68" s="161">
        <f>G63</f>
        <v>320.57142857142856</v>
      </c>
      <c r="H68" s="160">
        <f>H52</f>
        <v>0.1</v>
      </c>
    </row>
    <row r="69" spans="1:11">
      <c r="A69" s="545"/>
      <c r="B69" s="306"/>
      <c r="C69" s="164" t="s">
        <v>483</v>
      </c>
      <c r="D69" s="163" t="s">
        <v>269</v>
      </c>
      <c r="E69" s="162" t="s">
        <v>277</v>
      </c>
      <c r="F69" s="161">
        <f>G69*H69</f>
        <v>447.85714285714283</v>
      </c>
      <c r="G69" s="165">
        <f>Decorazza!F36</f>
        <v>298.57142857142856</v>
      </c>
      <c r="H69" s="160">
        <v>1.5</v>
      </c>
    </row>
    <row r="70" spans="1:11">
      <c r="A70" s="545"/>
      <c r="B70" s="306"/>
      <c r="C70" s="164" t="s">
        <v>482</v>
      </c>
      <c r="D70" s="163" t="s">
        <v>369</v>
      </c>
      <c r="E70" s="162" t="s">
        <v>271</v>
      </c>
      <c r="F70" s="161">
        <f>G70*H70</f>
        <v>74</v>
      </c>
      <c r="G70" s="173">
        <f>Decorazza!F67</f>
        <v>740</v>
      </c>
      <c r="H70" s="160">
        <v>0.1</v>
      </c>
    </row>
    <row r="71" spans="1:11" ht="20.25" customHeight="1">
      <c r="A71" s="545"/>
      <c r="B71" s="449"/>
      <c r="C71" s="172" t="s">
        <v>276</v>
      </c>
      <c r="D71" s="546"/>
      <c r="E71" s="546"/>
      <c r="F71" s="158">
        <f>SUM(F68:F70)</f>
        <v>553.91428571428571</v>
      </c>
      <c r="G71" s="547"/>
      <c r="H71" s="547"/>
    </row>
    <row r="72" spans="1:11">
      <c r="A72" s="544">
        <f>A67+1</f>
        <v>15</v>
      </c>
      <c r="B72" s="309"/>
      <c r="C72" s="303" t="s">
        <v>285</v>
      </c>
      <c r="D72" s="177"/>
      <c r="E72" s="176"/>
      <c r="F72" s="175"/>
      <c r="G72" s="174"/>
      <c r="H72" s="167"/>
    </row>
    <row r="73" spans="1:11">
      <c r="A73" s="545"/>
      <c r="B73" s="306"/>
      <c r="C73" s="164" t="s">
        <v>388</v>
      </c>
      <c r="D73" s="166" t="s">
        <v>387</v>
      </c>
      <c r="E73" s="162" t="s">
        <v>287</v>
      </c>
      <c r="F73" s="161">
        <f>G73*H73</f>
        <v>64.114285714285714</v>
      </c>
      <c r="G73" s="161">
        <f>G68</f>
        <v>320.57142857142856</v>
      </c>
      <c r="H73" s="160">
        <f>H57</f>
        <v>0.2</v>
      </c>
    </row>
    <row r="74" spans="1:11">
      <c r="A74" s="545"/>
      <c r="B74" s="306"/>
      <c r="C74" s="164" t="s">
        <v>284</v>
      </c>
      <c r="D74" s="163" t="s">
        <v>269</v>
      </c>
      <c r="E74" s="162" t="s">
        <v>277</v>
      </c>
      <c r="F74" s="161">
        <f>G74*H74</f>
        <v>452</v>
      </c>
      <c r="G74" s="165">
        <f>Decorazza!F38</f>
        <v>301.33333333333331</v>
      </c>
      <c r="H74" s="160">
        <v>1.5</v>
      </c>
    </row>
    <row r="75" spans="1:11">
      <c r="A75" s="545"/>
      <c r="B75" s="306"/>
      <c r="C75" s="164" t="s">
        <v>365</v>
      </c>
      <c r="D75" s="163" t="s">
        <v>369</v>
      </c>
      <c r="E75" s="162" t="s">
        <v>271</v>
      </c>
      <c r="F75" s="161">
        <f>G75*H75</f>
        <v>130</v>
      </c>
      <c r="G75" s="173">
        <f>Decorazza!F69</f>
        <v>1300</v>
      </c>
      <c r="H75" s="160">
        <v>0.1</v>
      </c>
    </row>
    <row r="76" spans="1:11" ht="19.5" customHeight="1">
      <c r="A76" s="545"/>
      <c r="B76" s="449"/>
      <c r="C76" s="172" t="s">
        <v>276</v>
      </c>
      <c r="D76" s="546"/>
      <c r="E76" s="546"/>
      <c r="F76" s="158">
        <f>SUM(F73:F75)</f>
        <v>646.11428571428576</v>
      </c>
      <c r="G76" s="547"/>
      <c r="H76" s="547"/>
    </row>
    <row r="77" spans="1:11">
      <c r="A77" s="544">
        <f>A72+1</f>
        <v>16</v>
      </c>
      <c r="B77" s="309"/>
      <c r="C77" s="303" t="s">
        <v>283</v>
      </c>
      <c r="D77" s="177"/>
      <c r="E77" s="176"/>
      <c r="F77" s="175"/>
      <c r="G77" s="174"/>
      <c r="H77" s="167"/>
    </row>
    <row r="78" spans="1:11">
      <c r="A78" s="545"/>
      <c r="B78" s="306"/>
      <c r="C78" s="164" t="s">
        <v>388</v>
      </c>
      <c r="D78" s="166" t="s">
        <v>387</v>
      </c>
      <c r="E78" s="162" t="s">
        <v>287</v>
      </c>
      <c r="F78" s="161">
        <f>G78*H78</f>
        <v>64.114285714285714</v>
      </c>
      <c r="G78" s="161">
        <f>G73</f>
        <v>320.57142857142856</v>
      </c>
      <c r="H78" s="255">
        <f>H73</f>
        <v>0.2</v>
      </c>
    </row>
    <row r="79" spans="1:11">
      <c r="A79" s="545"/>
      <c r="B79" s="306"/>
      <c r="C79" s="164" t="s">
        <v>282</v>
      </c>
      <c r="D79" s="163" t="s">
        <v>269</v>
      </c>
      <c r="E79" s="162" t="s">
        <v>271</v>
      </c>
      <c r="F79" s="161">
        <f>G79*H79</f>
        <v>260</v>
      </c>
      <c r="G79" s="165">
        <f>Decorazza!F41</f>
        <v>130</v>
      </c>
      <c r="H79" s="160">
        <v>2</v>
      </c>
      <c r="K79" s="234"/>
    </row>
    <row r="80" spans="1:11" ht="34.5" customHeight="1">
      <c r="A80" s="555"/>
      <c r="B80" s="450"/>
      <c r="C80" s="172" t="s">
        <v>276</v>
      </c>
      <c r="D80" s="546"/>
      <c r="E80" s="546"/>
      <c r="F80" s="158">
        <f>SUM(F78:F79)</f>
        <v>324.1142857142857</v>
      </c>
      <c r="G80" s="547"/>
      <c r="H80" s="547"/>
    </row>
    <row r="81" spans="1:8">
      <c r="A81" s="544">
        <f>A77+1</f>
        <v>17</v>
      </c>
      <c r="B81" s="309"/>
      <c r="C81" s="303" t="s">
        <v>367</v>
      </c>
      <c r="D81" s="177"/>
      <c r="E81" s="176"/>
      <c r="F81" s="175"/>
      <c r="G81" s="174"/>
      <c r="H81" s="167"/>
    </row>
    <row r="82" spans="1:8">
      <c r="A82" s="545"/>
      <c r="B82" s="306"/>
      <c r="C82" s="164" t="s">
        <v>388</v>
      </c>
      <c r="D82" s="166" t="s">
        <v>387</v>
      </c>
      <c r="E82" s="162" t="s">
        <v>287</v>
      </c>
      <c r="F82" s="161">
        <f>G82*H82</f>
        <v>64.114285714285714</v>
      </c>
      <c r="G82" s="161">
        <f>G$73</f>
        <v>320.57142857142856</v>
      </c>
      <c r="H82" s="255">
        <f>H78</f>
        <v>0.2</v>
      </c>
    </row>
    <row r="83" spans="1:8">
      <c r="A83" s="545"/>
      <c r="B83" s="306"/>
      <c r="C83" s="164" t="s">
        <v>368</v>
      </c>
      <c r="D83" s="163" t="s">
        <v>269</v>
      </c>
      <c r="E83" s="162" t="s">
        <v>271</v>
      </c>
      <c r="F83" s="161">
        <f>G83*H83</f>
        <v>288</v>
      </c>
      <c r="G83" s="165">
        <f>Decorazza!F43</f>
        <v>192</v>
      </c>
      <c r="H83" s="160">
        <v>1.5</v>
      </c>
    </row>
    <row r="84" spans="1:8">
      <c r="A84" s="545"/>
      <c r="B84" s="306"/>
      <c r="C84" s="164" t="s">
        <v>365</v>
      </c>
      <c r="D84" s="163" t="s">
        <v>369</v>
      </c>
      <c r="E84" s="162" t="s">
        <v>271</v>
      </c>
      <c r="F84" s="161">
        <f>G84*H84</f>
        <v>130</v>
      </c>
      <c r="G84" s="173">
        <f>G75</f>
        <v>1300</v>
      </c>
      <c r="H84" s="160">
        <v>0.1</v>
      </c>
    </row>
    <row r="85" spans="1:8">
      <c r="A85" s="545"/>
      <c r="B85" s="449"/>
      <c r="C85" s="172" t="s">
        <v>276</v>
      </c>
      <c r="D85" s="546"/>
      <c r="E85" s="546"/>
      <c r="F85" s="158">
        <f>SUM(F82:F84)</f>
        <v>482.1142857142857</v>
      </c>
      <c r="G85" s="547"/>
      <c r="H85" s="547"/>
    </row>
    <row r="86" spans="1:8">
      <c r="A86" s="544">
        <f>A81+1</f>
        <v>18</v>
      </c>
      <c r="B86" s="309"/>
      <c r="C86" s="303" t="s">
        <v>281</v>
      </c>
      <c r="D86" s="177"/>
      <c r="E86" s="176"/>
      <c r="F86" s="175"/>
      <c r="G86" s="174"/>
      <c r="H86" s="167"/>
    </row>
    <row r="87" spans="1:8">
      <c r="A87" s="545"/>
      <c r="B87" s="306"/>
      <c r="C87" s="164" t="s">
        <v>386</v>
      </c>
      <c r="D87" s="166" t="s">
        <v>387</v>
      </c>
      <c r="E87" s="162" t="s">
        <v>287</v>
      </c>
      <c r="F87" s="161">
        <f>G87*H87</f>
        <v>71.2</v>
      </c>
      <c r="G87" s="161">
        <f>G$18</f>
        <v>356</v>
      </c>
      <c r="H87" s="160">
        <v>0.2</v>
      </c>
    </row>
    <row r="88" spans="1:8">
      <c r="A88" s="545"/>
      <c r="B88" s="306"/>
      <c r="C88" s="164" t="s">
        <v>280</v>
      </c>
      <c r="D88" s="163" t="s">
        <v>269</v>
      </c>
      <c r="E88" s="162" t="s">
        <v>277</v>
      </c>
      <c r="F88" s="161">
        <f>G88*H88</f>
        <v>252</v>
      </c>
      <c r="G88" s="165">
        <f>Decorazza!F45</f>
        <v>252</v>
      </c>
      <c r="H88" s="160">
        <v>1</v>
      </c>
    </row>
    <row r="89" spans="1:8" ht="25.5">
      <c r="A89" s="545"/>
      <c r="B89" s="306"/>
      <c r="C89" s="164" t="s">
        <v>366</v>
      </c>
      <c r="D89" s="163" t="s">
        <v>373</v>
      </c>
      <c r="E89" s="162" t="s">
        <v>267</v>
      </c>
      <c r="F89" s="161">
        <f>G89*H89</f>
        <v>130</v>
      </c>
      <c r="G89" s="173">
        <f>G84</f>
        <v>1300</v>
      </c>
      <c r="H89" s="160">
        <f>H75</f>
        <v>0.1</v>
      </c>
    </row>
    <row r="90" spans="1:8">
      <c r="A90" s="545"/>
      <c r="B90" s="449"/>
      <c r="C90" s="172" t="s">
        <v>276</v>
      </c>
      <c r="D90" s="546"/>
      <c r="E90" s="546"/>
      <c r="F90" s="158">
        <f>SUM(F87:F89)</f>
        <v>453.2</v>
      </c>
      <c r="G90" s="547"/>
      <c r="H90" s="547"/>
    </row>
    <row r="91" spans="1:8">
      <c r="A91" s="544">
        <f>A86+1</f>
        <v>19</v>
      </c>
      <c r="B91" s="309"/>
      <c r="C91" s="303" t="s">
        <v>370</v>
      </c>
      <c r="D91" s="177"/>
      <c r="E91" s="176"/>
      <c r="F91" s="175"/>
      <c r="G91" s="174"/>
      <c r="H91" s="167"/>
    </row>
    <row r="92" spans="1:8">
      <c r="A92" s="545"/>
      <c r="B92" s="306"/>
      <c r="C92" s="164" t="s">
        <v>386</v>
      </c>
      <c r="D92" s="166" t="s">
        <v>387</v>
      </c>
      <c r="E92" s="162" t="s">
        <v>287</v>
      </c>
      <c r="F92" s="161">
        <f>G92*H92</f>
        <v>71.2</v>
      </c>
      <c r="G92" s="161">
        <f>G$18</f>
        <v>356</v>
      </c>
      <c r="H92" s="160">
        <v>0.2</v>
      </c>
    </row>
    <row r="93" spans="1:8">
      <c r="A93" s="545"/>
      <c r="B93" s="306"/>
      <c r="C93" s="164" t="s">
        <v>371</v>
      </c>
      <c r="D93" s="163" t="s">
        <v>269</v>
      </c>
      <c r="E93" s="162" t="s">
        <v>271</v>
      </c>
      <c r="F93" s="161">
        <f>G93*H93</f>
        <v>184.91666666666666</v>
      </c>
      <c r="G93" s="165">
        <f>Decorazza!F47</f>
        <v>264.16666666666669</v>
      </c>
      <c r="H93" s="160">
        <v>0.7</v>
      </c>
    </row>
    <row r="94" spans="1:8" ht="34.5" customHeight="1">
      <c r="A94" s="545"/>
      <c r="B94" s="449"/>
      <c r="C94" s="172" t="s">
        <v>276</v>
      </c>
      <c r="D94" s="546"/>
      <c r="E94" s="546"/>
      <c r="F94" s="158">
        <f>SUM(F92:F93)</f>
        <v>256.11666666666667</v>
      </c>
      <c r="G94" s="547"/>
      <c r="H94" s="547"/>
    </row>
    <row r="95" spans="1:8">
      <c r="A95" s="544">
        <f>A91+1</f>
        <v>20</v>
      </c>
      <c r="B95" s="307"/>
      <c r="C95" s="304" t="s">
        <v>279</v>
      </c>
      <c r="D95" s="177"/>
      <c r="E95" s="176"/>
      <c r="F95" s="175"/>
      <c r="G95" s="174"/>
      <c r="H95" s="167"/>
    </row>
    <row r="96" spans="1:8">
      <c r="A96" s="545"/>
      <c r="B96" s="306"/>
      <c r="C96" s="164" t="s">
        <v>388</v>
      </c>
      <c r="D96" s="166" t="s">
        <v>387</v>
      </c>
      <c r="E96" s="162" t="s">
        <v>287</v>
      </c>
      <c r="F96" s="161">
        <f>G96*H96</f>
        <v>64.114285714285714</v>
      </c>
      <c r="G96" s="161">
        <f>G$73</f>
        <v>320.57142857142856</v>
      </c>
      <c r="H96" s="255">
        <f>H92</f>
        <v>0.2</v>
      </c>
    </row>
    <row r="97" spans="1:8">
      <c r="A97" s="545"/>
      <c r="B97" s="306"/>
      <c r="C97" s="164" t="s">
        <v>278</v>
      </c>
      <c r="D97" s="163" t="s">
        <v>269</v>
      </c>
      <c r="E97" s="162" t="s">
        <v>277</v>
      </c>
      <c r="F97" s="161">
        <f>G97*H97</f>
        <v>418</v>
      </c>
      <c r="G97" s="165">
        <f>Decorazza!F48</f>
        <v>278.66666666666669</v>
      </c>
      <c r="H97" s="160">
        <v>1.5</v>
      </c>
    </row>
    <row r="98" spans="1:8" ht="25.5">
      <c r="A98" s="545"/>
      <c r="B98" s="306"/>
      <c r="C98" s="164" t="s">
        <v>366</v>
      </c>
      <c r="D98" s="163" t="s">
        <v>373</v>
      </c>
      <c r="E98" s="162" t="s">
        <v>267</v>
      </c>
      <c r="F98" s="161">
        <f>G98*H98</f>
        <v>142</v>
      </c>
      <c r="G98" s="173">
        <f>Decorazza!F62</f>
        <v>1420</v>
      </c>
      <c r="H98" s="160">
        <f>H108</f>
        <v>0.1</v>
      </c>
    </row>
    <row r="99" spans="1:8">
      <c r="A99" s="555"/>
      <c r="B99" s="450"/>
      <c r="C99" s="172" t="s">
        <v>276</v>
      </c>
      <c r="D99" s="566"/>
      <c r="E99" s="567"/>
      <c r="F99" s="158">
        <f>SUM(F96:F98)</f>
        <v>624.11428571428564</v>
      </c>
      <c r="G99" s="548"/>
      <c r="H99" s="549"/>
    </row>
    <row r="100" spans="1:8">
      <c r="A100" s="544">
        <f>A95+1</f>
        <v>21</v>
      </c>
      <c r="B100" s="307"/>
      <c r="C100" s="304" t="s">
        <v>275</v>
      </c>
      <c r="D100" s="171"/>
      <c r="E100" s="170"/>
      <c r="F100" s="169"/>
      <c r="G100" s="168"/>
      <c r="H100" s="167"/>
    </row>
    <row r="101" spans="1:8">
      <c r="A101" s="545"/>
      <c r="B101" s="306"/>
      <c r="C101" s="164" t="s">
        <v>386</v>
      </c>
      <c r="D101" s="166" t="s">
        <v>387</v>
      </c>
      <c r="E101" s="162" t="s">
        <v>287</v>
      </c>
      <c r="F101" s="161">
        <f>G101*H101</f>
        <v>71.2</v>
      </c>
      <c r="G101" s="161">
        <f>G$18</f>
        <v>356</v>
      </c>
      <c r="H101" s="160">
        <v>0.2</v>
      </c>
    </row>
    <row r="102" spans="1:8">
      <c r="A102" s="545"/>
      <c r="B102" s="306"/>
      <c r="C102" s="164" t="s">
        <v>270</v>
      </c>
      <c r="D102" s="163" t="s">
        <v>269</v>
      </c>
      <c r="E102" s="162" t="s">
        <v>268</v>
      </c>
      <c r="F102" s="161">
        <f>G102*H102</f>
        <v>359.33333333333331</v>
      </c>
      <c r="G102" s="165">
        <f>Decorazza!F50</f>
        <v>359.33333333333331</v>
      </c>
      <c r="H102" s="160">
        <v>1</v>
      </c>
    </row>
    <row r="103" spans="1:8" ht="25.5">
      <c r="A103" s="545"/>
      <c r="B103" s="306"/>
      <c r="C103" s="164" t="s">
        <v>366</v>
      </c>
      <c r="D103" s="163" t="s">
        <v>373</v>
      </c>
      <c r="E103" s="162" t="s">
        <v>267</v>
      </c>
      <c r="F103" s="161">
        <f>G103*H103</f>
        <v>142</v>
      </c>
      <c r="G103" s="161">
        <f>G98</f>
        <v>1420</v>
      </c>
      <c r="H103" s="160">
        <f>H98</f>
        <v>0.1</v>
      </c>
    </row>
    <row r="104" spans="1:8">
      <c r="A104" s="555"/>
      <c r="B104" s="308"/>
      <c r="C104" s="159" t="s">
        <v>266</v>
      </c>
      <c r="D104" s="563"/>
      <c r="E104" s="564"/>
      <c r="F104" s="262">
        <f>SUM(F101:F103)</f>
        <v>572.5333333333333</v>
      </c>
      <c r="G104" s="547"/>
      <c r="H104" s="547"/>
    </row>
    <row r="105" spans="1:8" ht="15">
      <c r="A105" s="124" t="s">
        <v>260</v>
      </c>
      <c r="B105" s="179"/>
      <c r="C105" s="179"/>
      <c r="D105" s="179"/>
      <c r="E105" s="179"/>
      <c r="F105" s="179"/>
      <c r="G105" s="179"/>
      <c r="H105" s="178"/>
    </row>
    <row r="106" spans="1:8">
      <c r="A106" s="544">
        <f>A100+1</f>
        <v>22</v>
      </c>
      <c r="B106" s="307"/>
      <c r="C106" s="559" t="s">
        <v>296</v>
      </c>
      <c r="D106" s="560"/>
      <c r="E106" s="185"/>
      <c r="F106" s="184"/>
      <c r="G106" s="168"/>
      <c r="H106" s="167"/>
    </row>
    <row r="107" spans="1:8">
      <c r="A107" s="545"/>
      <c r="B107" s="306"/>
      <c r="C107" s="164" t="s">
        <v>386</v>
      </c>
      <c r="D107" s="166" t="s">
        <v>387</v>
      </c>
      <c r="E107" s="162" t="s">
        <v>287</v>
      </c>
      <c r="F107" s="161">
        <f>G107*H107</f>
        <v>71.2</v>
      </c>
      <c r="G107" s="161">
        <f>G$18</f>
        <v>356</v>
      </c>
      <c r="H107" s="160">
        <v>0.2</v>
      </c>
    </row>
    <row r="108" spans="1:8" ht="25.5">
      <c r="A108" s="545"/>
      <c r="B108" s="305"/>
      <c r="C108" s="191" t="s">
        <v>360</v>
      </c>
      <c r="D108" s="189" t="s">
        <v>291</v>
      </c>
      <c r="E108" s="188" t="s">
        <v>271</v>
      </c>
      <c r="F108" s="161">
        <f>G108*H108</f>
        <v>117.60000000000001</v>
      </c>
      <c r="G108" s="181">
        <f>Decorazza!F63</f>
        <v>1176</v>
      </c>
      <c r="H108" s="180">
        <v>0.1</v>
      </c>
    </row>
    <row r="109" spans="1:8">
      <c r="A109" s="555"/>
      <c r="B109" s="450"/>
      <c r="C109" s="172" t="s">
        <v>276</v>
      </c>
      <c r="D109" s="546"/>
      <c r="E109" s="546"/>
      <c r="F109" s="158">
        <f>SUM(F107:F108)</f>
        <v>188.8</v>
      </c>
      <c r="G109" s="547"/>
      <c r="H109" s="547"/>
    </row>
    <row r="110" spans="1:8">
      <c r="A110" s="544">
        <f>A106+1</f>
        <v>23</v>
      </c>
      <c r="B110" s="307"/>
      <c r="C110" s="559" t="s">
        <v>295</v>
      </c>
      <c r="D110" s="560"/>
      <c r="E110" s="185"/>
      <c r="F110" s="184"/>
      <c r="G110" s="168"/>
      <c r="H110" s="167"/>
    </row>
    <row r="111" spans="1:8">
      <c r="A111" s="545"/>
      <c r="B111" s="306"/>
      <c r="C111" s="164" t="s">
        <v>274</v>
      </c>
      <c r="D111" s="166" t="s">
        <v>273</v>
      </c>
      <c r="E111" s="162" t="s">
        <v>271</v>
      </c>
      <c r="F111" s="161">
        <f>G111*H111</f>
        <v>11.200000000000001</v>
      </c>
      <c r="G111" s="161">
        <f>Decorazza!F90</f>
        <v>112</v>
      </c>
      <c r="H111" s="160">
        <v>0.1</v>
      </c>
    </row>
    <row r="112" spans="1:8">
      <c r="A112" s="545"/>
      <c r="B112" s="306"/>
      <c r="C112" s="164" t="s">
        <v>364</v>
      </c>
      <c r="D112" s="166" t="s">
        <v>272</v>
      </c>
      <c r="E112" s="162" t="s">
        <v>277</v>
      </c>
      <c r="F112" s="161">
        <f>G112*H112</f>
        <v>63.174603174603185</v>
      </c>
      <c r="G112" s="161">
        <f>Decorazza!F75</f>
        <v>315.8730158730159</v>
      </c>
      <c r="H112" s="160">
        <v>0.2</v>
      </c>
    </row>
    <row r="113" spans="1:8">
      <c r="A113" s="545"/>
      <c r="B113" s="305"/>
      <c r="C113" s="191" t="s">
        <v>293</v>
      </c>
      <c r="D113" s="189" t="s">
        <v>292</v>
      </c>
      <c r="E113" s="188" t="s">
        <v>271</v>
      </c>
      <c r="F113" s="161">
        <f>G113*H113</f>
        <v>204.8</v>
      </c>
      <c r="G113" s="181">
        <f>Decorazza!F59</f>
        <v>2048</v>
      </c>
      <c r="H113" s="180">
        <v>0.1</v>
      </c>
    </row>
    <row r="114" spans="1:8">
      <c r="A114" s="555"/>
      <c r="B114" s="450"/>
      <c r="C114" s="172" t="s">
        <v>276</v>
      </c>
      <c r="D114" s="546"/>
      <c r="E114" s="546"/>
      <c r="F114" s="158">
        <f>SUM(F111:F113)</f>
        <v>279.17460317460319</v>
      </c>
      <c r="G114" s="547"/>
      <c r="H114" s="547"/>
    </row>
    <row r="115" spans="1:8" ht="15">
      <c r="C115" s="157" t="s">
        <v>265</v>
      </c>
    </row>
    <row r="116" spans="1:8" s="156" customFormat="1">
      <c r="A116" s="125"/>
      <c r="B116" s="125"/>
      <c r="E116" s="302"/>
      <c r="F116" s="155"/>
      <c r="G116" s="456"/>
      <c r="H116" s="302"/>
    </row>
  </sheetData>
  <mergeCells count="79">
    <mergeCell ref="A110:A114"/>
    <mergeCell ref="C110:D110"/>
    <mergeCell ref="D114:E114"/>
    <mergeCell ref="G114:H114"/>
    <mergeCell ref="A106:A109"/>
    <mergeCell ref="G109:H109"/>
    <mergeCell ref="A72:A76"/>
    <mergeCell ref="D76:E76"/>
    <mergeCell ref="G76:H76"/>
    <mergeCell ref="D99:E99"/>
    <mergeCell ref="G99:H99"/>
    <mergeCell ref="G80:H80"/>
    <mergeCell ref="A81:A85"/>
    <mergeCell ref="A77:A80"/>
    <mergeCell ref="D80:E80"/>
    <mergeCell ref="D85:E85"/>
    <mergeCell ref="A91:A94"/>
    <mergeCell ref="D94:E94"/>
    <mergeCell ref="G94:H94"/>
    <mergeCell ref="G85:H85"/>
    <mergeCell ref="A86:A90"/>
    <mergeCell ref="D90:E90"/>
    <mergeCell ref="A49:A54"/>
    <mergeCell ref="C49:G49"/>
    <mergeCell ref="D54:E54"/>
    <mergeCell ref="G54:H54"/>
    <mergeCell ref="A56:A60"/>
    <mergeCell ref="C56:D56"/>
    <mergeCell ref="D60:E60"/>
    <mergeCell ref="G60:H60"/>
    <mergeCell ref="G44:H44"/>
    <mergeCell ref="A45:A48"/>
    <mergeCell ref="C45:H45"/>
    <mergeCell ref="D48:E48"/>
    <mergeCell ref="G48:H48"/>
    <mergeCell ref="A41:A44"/>
    <mergeCell ref="D44:E44"/>
    <mergeCell ref="G90:H90"/>
    <mergeCell ref="A95:A99"/>
    <mergeCell ref="C106:D106"/>
    <mergeCell ref="D109:E109"/>
    <mergeCell ref="A100:A104"/>
    <mergeCell ref="D104:E104"/>
    <mergeCell ref="G104:H104"/>
    <mergeCell ref="A33:A36"/>
    <mergeCell ref="C33:D33"/>
    <mergeCell ref="D36:E36"/>
    <mergeCell ref="G36:H36"/>
    <mergeCell ref="A37:A40"/>
    <mergeCell ref="D40:E40"/>
    <mergeCell ref="G40:H40"/>
    <mergeCell ref="A25:A28"/>
    <mergeCell ref="C25:H25"/>
    <mergeCell ref="D28:E28"/>
    <mergeCell ref="G28:H28"/>
    <mergeCell ref="A29:A32"/>
    <mergeCell ref="C29:D29"/>
    <mergeCell ref="D32:E32"/>
    <mergeCell ref="G32:H32"/>
    <mergeCell ref="G20:H20"/>
    <mergeCell ref="A6:F6"/>
    <mergeCell ref="A17:A20"/>
    <mergeCell ref="D20:E20"/>
    <mergeCell ref="A21:A24"/>
    <mergeCell ref="C21:H21"/>
    <mergeCell ref="D24:E24"/>
    <mergeCell ref="G24:H24"/>
    <mergeCell ref="A9:A12"/>
    <mergeCell ref="D12:E12"/>
    <mergeCell ref="G12:H12"/>
    <mergeCell ref="A13:A16"/>
    <mergeCell ref="D16:E16"/>
    <mergeCell ref="G16:H16"/>
    <mergeCell ref="A62:A66"/>
    <mergeCell ref="D66:E66"/>
    <mergeCell ref="G66:H66"/>
    <mergeCell ref="A67:A71"/>
    <mergeCell ref="D71:E71"/>
    <mergeCell ref="G71:H71"/>
  </mergeCells>
  <hyperlinks>
    <hyperlink ref="F5" r:id="rId1"/>
  </hyperlinks>
  <printOptions horizontalCentered="1"/>
  <pageMargins left="0.31496062992125984" right="0.31496062992125984" top="0.27559055118110237" bottom="0.27559055118110237" header="0.19685039370078741" footer="0.19685039370078741"/>
  <pageSetup paperSize="256" scale="61" orientation="portrait" horizontalDpi="300" verticalDpi="300" r:id="rId2"/>
  <rowBreaks count="2" manualBreakCount="2">
    <brk id="37" max="8" man="1"/>
    <brk id="60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8"/>
  <sheetViews>
    <sheetView topLeftCell="A10" workbookViewId="0">
      <selection activeCell="G24" sqref="G24"/>
    </sheetView>
  </sheetViews>
  <sheetFormatPr defaultRowHeight="15"/>
  <cols>
    <col min="1" max="1" width="3.5703125" style="344" customWidth="1"/>
    <col min="2" max="2" width="33.42578125" style="344" customWidth="1"/>
    <col min="3" max="3" width="63.7109375" style="344" customWidth="1"/>
    <col min="4" max="4" width="19.7109375" style="344" customWidth="1"/>
    <col min="5" max="5" width="17" style="344" customWidth="1"/>
    <col min="6" max="16384" width="9.140625" style="344"/>
  </cols>
  <sheetData>
    <row r="3" spans="2:5" ht="18.75">
      <c r="C3" s="343" t="s">
        <v>491</v>
      </c>
    </row>
    <row r="4" spans="2:5" ht="15.75" thickBot="1"/>
    <row r="5" spans="2:5" ht="43.5" thickBot="1">
      <c r="B5" s="342" t="s">
        <v>492</v>
      </c>
      <c r="C5" s="341" t="s">
        <v>493</v>
      </c>
      <c r="D5" s="341" t="s">
        <v>494</v>
      </c>
      <c r="E5" s="340" t="s">
        <v>495</v>
      </c>
    </row>
    <row r="6" spans="2:5">
      <c r="B6" s="339" t="s">
        <v>496</v>
      </c>
      <c r="C6" s="338"/>
      <c r="D6" s="338"/>
      <c r="E6" s="338"/>
    </row>
    <row r="7" spans="2:5" ht="75">
      <c r="B7" s="571" t="s">
        <v>497</v>
      </c>
      <c r="C7" s="337" t="s">
        <v>498</v>
      </c>
      <c r="D7" s="336">
        <v>600</v>
      </c>
      <c r="E7" s="568" t="s">
        <v>499</v>
      </c>
    </row>
    <row r="8" spans="2:5">
      <c r="B8" s="571"/>
      <c r="C8" s="335" t="s">
        <v>500</v>
      </c>
      <c r="D8" s="334">
        <v>800</v>
      </c>
      <c r="E8" s="569"/>
    </row>
    <row r="9" spans="2:5">
      <c r="B9" s="571"/>
      <c r="C9" s="335" t="s">
        <v>501</v>
      </c>
      <c r="D9" s="334">
        <v>80</v>
      </c>
      <c r="E9" s="569"/>
    </row>
    <row r="10" spans="2:5">
      <c r="B10" s="571"/>
      <c r="C10" s="333" t="s">
        <v>502</v>
      </c>
      <c r="D10" s="332">
        <v>80</v>
      </c>
      <c r="E10" s="570"/>
    </row>
    <row r="11" spans="2:5" ht="90">
      <c r="B11" s="331" t="s">
        <v>503</v>
      </c>
      <c r="C11" s="337" t="s">
        <v>504</v>
      </c>
      <c r="D11" s="336">
        <v>15</v>
      </c>
      <c r="E11" s="568" t="s">
        <v>499</v>
      </c>
    </row>
    <row r="12" spans="2:5">
      <c r="B12" s="330" t="s">
        <v>505</v>
      </c>
      <c r="C12" s="335" t="s">
        <v>500</v>
      </c>
      <c r="D12" s="334">
        <v>800</v>
      </c>
      <c r="E12" s="569"/>
    </row>
    <row r="13" spans="2:5">
      <c r="B13" s="329"/>
      <c r="C13" s="335" t="s">
        <v>501</v>
      </c>
      <c r="D13" s="334">
        <v>80</v>
      </c>
      <c r="E13" s="569"/>
    </row>
    <row r="14" spans="2:5">
      <c r="B14" s="328"/>
      <c r="C14" s="333" t="s">
        <v>502</v>
      </c>
      <c r="D14" s="332">
        <v>80</v>
      </c>
      <c r="E14" s="570"/>
    </row>
    <row r="15" spans="2:5" ht="60">
      <c r="B15" s="331" t="s">
        <v>506</v>
      </c>
      <c r="C15" s="337" t="s">
        <v>507</v>
      </c>
      <c r="D15" s="336">
        <v>560</v>
      </c>
      <c r="E15" s="568" t="s">
        <v>508</v>
      </c>
    </row>
    <row r="16" spans="2:5">
      <c r="B16" s="329"/>
      <c r="C16" s="335" t="s">
        <v>509</v>
      </c>
      <c r="D16" s="334" t="s">
        <v>510</v>
      </c>
      <c r="E16" s="569"/>
    </row>
    <row r="17" spans="2:5">
      <c r="B17" s="329"/>
      <c r="C17" s="335" t="s">
        <v>501</v>
      </c>
      <c r="D17" s="334">
        <v>80</v>
      </c>
      <c r="E17" s="569"/>
    </row>
    <row r="18" spans="2:5">
      <c r="B18" s="328"/>
      <c r="C18" s="333" t="s">
        <v>502</v>
      </c>
      <c r="D18" s="332">
        <v>80</v>
      </c>
      <c r="E18" s="570"/>
    </row>
    <row r="19" spans="2:5" ht="18.75" customHeight="1">
      <c r="B19" s="327" t="s">
        <v>511</v>
      </c>
      <c r="C19" s="326"/>
      <c r="D19" s="325"/>
      <c r="E19" s="325"/>
    </row>
    <row r="20" spans="2:5" ht="60">
      <c r="B20" s="331" t="s">
        <v>512</v>
      </c>
      <c r="C20" s="337" t="s">
        <v>513</v>
      </c>
      <c r="D20" s="336">
        <v>560</v>
      </c>
      <c r="E20" s="568" t="s">
        <v>508</v>
      </c>
    </row>
    <row r="21" spans="2:5">
      <c r="B21" s="329"/>
      <c r="C21" s="335" t="s">
        <v>514</v>
      </c>
      <c r="D21" s="334">
        <v>240</v>
      </c>
      <c r="E21" s="569"/>
    </row>
    <row r="22" spans="2:5">
      <c r="B22" s="329"/>
      <c r="C22" s="335" t="s">
        <v>501</v>
      </c>
      <c r="D22" s="334">
        <v>80</v>
      </c>
      <c r="E22" s="569"/>
    </row>
    <row r="23" spans="2:5">
      <c r="B23" s="328"/>
      <c r="C23" s="333" t="s">
        <v>502</v>
      </c>
      <c r="D23" s="332">
        <v>80</v>
      </c>
      <c r="E23" s="570"/>
    </row>
    <row r="24" spans="2:5" ht="60">
      <c r="B24" s="331" t="s">
        <v>515</v>
      </c>
      <c r="C24" s="337" t="s">
        <v>516</v>
      </c>
      <c r="D24" s="336">
        <v>560</v>
      </c>
      <c r="E24" s="568" t="s">
        <v>508</v>
      </c>
    </row>
    <row r="25" spans="2:5">
      <c r="B25" s="329"/>
      <c r="C25" s="335" t="s">
        <v>514</v>
      </c>
      <c r="D25" s="334">
        <v>240</v>
      </c>
      <c r="E25" s="569"/>
    </row>
    <row r="26" spans="2:5">
      <c r="B26" s="329"/>
      <c r="C26" s="335" t="s">
        <v>501</v>
      </c>
      <c r="D26" s="334">
        <v>80</v>
      </c>
      <c r="E26" s="569"/>
    </row>
    <row r="27" spans="2:5">
      <c r="B27" s="328"/>
      <c r="C27" s="333" t="s">
        <v>502</v>
      </c>
      <c r="D27" s="332">
        <v>80</v>
      </c>
      <c r="E27" s="570"/>
    </row>
    <row r="28" spans="2:5">
      <c r="B28" s="327" t="s">
        <v>517</v>
      </c>
      <c r="C28" s="338"/>
      <c r="D28" s="325"/>
      <c r="E28" s="325"/>
    </row>
    <row r="29" spans="2:5" ht="90">
      <c r="B29" s="574" t="s">
        <v>518</v>
      </c>
      <c r="C29" s="337" t="s">
        <v>519</v>
      </c>
      <c r="D29" s="336">
        <v>600</v>
      </c>
      <c r="E29" s="568" t="s">
        <v>520</v>
      </c>
    </row>
    <row r="30" spans="2:5">
      <c r="B30" s="575"/>
      <c r="C30" s="335" t="s">
        <v>521</v>
      </c>
      <c r="D30" s="334">
        <v>240</v>
      </c>
      <c r="E30" s="569"/>
    </row>
    <row r="31" spans="2:5">
      <c r="B31" s="575"/>
      <c r="C31" s="335" t="s">
        <v>522</v>
      </c>
      <c r="D31" s="334">
        <v>240</v>
      </c>
      <c r="E31" s="569"/>
    </row>
    <row r="32" spans="2:5">
      <c r="B32" s="575"/>
      <c r="C32" s="335" t="s">
        <v>501</v>
      </c>
      <c r="D32" s="334">
        <v>80</v>
      </c>
      <c r="E32" s="569"/>
    </row>
    <row r="33" spans="2:5">
      <c r="B33" s="576"/>
      <c r="C33" s="333" t="s">
        <v>523</v>
      </c>
      <c r="D33" s="332">
        <v>80</v>
      </c>
      <c r="E33" s="570"/>
    </row>
    <row r="34" spans="2:5" ht="90">
      <c r="B34" s="574" t="s">
        <v>524</v>
      </c>
      <c r="C34" s="337" t="s">
        <v>525</v>
      </c>
      <c r="D34" s="336">
        <v>800</v>
      </c>
      <c r="E34" s="568" t="s">
        <v>526</v>
      </c>
    </row>
    <row r="35" spans="2:5">
      <c r="B35" s="575"/>
      <c r="C35" s="335" t="s">
        <v>521</v>
      </c>
      <c r="D35" s="334">
        <v>240</v>
      </c>
      <c r="E35" s="569"/>
    </row>
    <row r="36" spans="2:5">
      <c r="B36" s="575"/>
      <c r="C36" s="335" t="s">
        <v>522</v>
      </c>
      <c r="D36" s="334">
        <v>240</v>
      </c>
      <c r="E36" s="569"/>
    </row>
    <row r="37" spans="2:5">
      <c r="B37" s="575"/>
      <c r="C37" s="335" t="s">
        <v>501</v>
      </c>
      <c r="D37" s="334">
        <v>80</v>
      </c>
      <c r="E37" s="569"/>
    </row>
    <row r="38" spans="2:5">
      <c r="B38" s="576"/>
      <c r="C38" s="333" t="s">
        <v>502</v>
      </c>
      <c r="D38" s="332">
        <v>80</v>
      </c>
      <c r="E38" s="570"/>
    </row>
    <row r="39" spans="2:5">
      <c r="B39" s="327" t="s">
        <v>288</v>
      </c>
      <c r="C39" s="326"/>
      <c r="D39" s="325"/>
      <c r="E39" s="325"/>
    </row>
    <row r="40" spans="2:5" ht="75">
      <c r="B40" s="574" t="s">
        <v>527</v>
      </c>
      <c r="C40" s="337" t="s">
        <v>528</v>
      </c>
      <c r="D40" s="336">
        <v>800</v>
      </c>
      <c r="E40" s="568" t="s">
        <v>529</v>
      </c>
    </row>
    <row r="41" spans="2:5">
      <c r="B41" s="575"/>
      <c r="C41" s="335" t="s">
        <v>530</v>
      </c>
      <c r="D41" s="334">
        <v>1000</v>
      </c>
      <c r="E41" s="569"/>
    </row>
    <row r="42" spans="2:5">
      <c r="B42" s="575"/>
      <c r="C42" s="335" t="s">
        <v>501</v>
      </c>
      <c r="D42" s="334">
        <v>80</v>
      </c>
      <c r="E42" s="569"/>
    </row>
    <row r="43" spans="2:5">
      <c r="B43" s="576"/>
      <c r="C43" s="333" t="s">
        <v>502</v>
      </c>
      <c r="D43" s="332">
        <v>80</v>
      </c>
      <c r="E43" s="570"/>
    </row>
    <row r="44" spans="2:5">
      <c r="B44" s="327" t="s">
        <v>531</v>
      </c>
      <c r="C44" s="338"/>
      <c r="D44" s="325"/>
      <c r="E44" s="325"/>
    </row>
    <row r="45" spans="2:5">
      <c r="B45" s="324" t="s">
        <v>532</v>
      </c>
      <c r="C45" s="323" t="s">
        <v>533</v>
      </c>
      <c r="D45" s="322">
        <v>240</v>
      </c>
      <c r="E45" s="322">
        <v>240</v>
      </c>
    </row>
    <row r="46" spans="2:5" ht="28.5" customHeight="1">
      <c r="B46" s="572" t="s">
        <v>387</v>
      </c>
      <c r="C46" s="572"/>
      <c r="D46" s="325"/>
      <c r="E46" s="325"/>
    </row>
    <row r="47" spans="2:5">
      <c r="B47" s="324" t="s">
        <v>534</v>
      </c>
      <c r="C47" s="323" t="s">
        <v>273</v>
      </c>
      <c r="D47" s="322">
        <v>80</v>
      </c>
      <c r="E47" s="322"/>
    </row>
    <row r="48" spans="2:5" ht="28.5">
      <c r="B48" s="324" t="s">
        <v>535</v>
      </c>
      <c r="C48" s="321" t="s">
        <v>536</v>
      </c>
      <c r="D48" s="322">
        <v>80</v>
      </c>
      <c r="E48" s="322"/>
    </row>
    <row r="49" spans="1:5">
      <c r="B49" s="324" t="s">
        <v>537</v>
      </c>
      <c r="C49" s="323" t="s">
        <v>538</v>
      </c>
      <c r="D49" s="322">
        <v>80</v>
      </c>
      <c r="E49" s="322"/>
    </row>
    <row r="51" spans="1:5">
      <c r="B51" s="320" t="s">
        <v>539</v>
      </c>
    </row>
    <row r="52" spans="1:5">
      <c r="A52" s="319">
        <v>1</v>
      </c>
      <c r="B52" s="318" t="s">
        <v>540</v>
      </c>
      <c r="C52" s="317">
        <v>0.2</v>
      </c>
    </row>
    <row r="53" spans="1:5">
      <c r="A53" s="319">
        <v>2</v>
      </c>
      <c r="B53" s="318" t="s">
        <v>541</v>
      </c>
      <c r="C53" s="317">
        <v>0.3</v>
      </c>
    </row>
    <row r="54" spans="1:5">
      <c r="A54" s="319">
        <v>4</v>
      </c>
      <c r="B54" s="318" t="s">
        <v>542</v>
      </c>
      <c r="C54" s="317">
        <v>0.15</v>
      </c>
    </row>
    <row r="55" spans="1:5">
      <c r="A55" s="319">
        <v>5</v>
      </c>
      <c r="B55" s="318" t="s">
        <v>543</v>
      </c>
      <c r="C55" s="317">
        <v>0.15</v>
      </c>
    </row>
    <row r="56" spans="1:5">
      <c r="A56" s="319">
        <v>6</v>
      </c>
      <c r="B56" s="318" t="s">
        <v>544</v>
      </c>
      <c r="C56" s="317">
        <v>0.3</v>
      </c>
    </row>
    <row r="57" spans="1:5">
      <c r="A57" s="319">
        <v>7</v>
      </c>
      <c r="B57" s="318" t="s">
        <v>545</v>
      </c>
      <c r="C57" s="317">
        <v>0.15</v>
      </c>
    </row>
    <row r="58" spans="1:5" ht="26.25">
      <c r="A58" s="319">
        <v>8</v>
      </c>
      <c r="B58" s="316" t="s">
        <v>546</v>
      </c>
      <c r="C58" s="315" t="s">
        <v>547</v>
      </c>
    </row>
    <row r="59" spans="1:5" ht="39" customHeight="1">
      <c r="A59" s="319">
        <v>9</v>
      </c>
      <c r="B59" s="573" t="s">
        <v>548</v>
      </c>
      <c r="C59" s="573"/>
    </row>
    <row r="60" spans="1:5">
      <c r="B60" s="318"/>
    </row>
    <row r="61" spans="1:5">
      <c r="B61" s="318"/>
    </row>
    <row r="62" spans="1:5">
      <c r="B62" s="318"/>
    </row>
    <row r="63" spans="1:5">
      <c r="B63" s="338"/>
    </row>
    <row r="65" spans="2:2">
      <c r="B65" s="320"/>
    </row>
    <row r="66" spans="2:2">
      <c r="B66" s="320"/>
    </row>
    <row r="67" spans="2:2">
      <c r="B67" s="320"/>
    </row>
    <row r="68" spans="2:2">
      <c r="B68" s="320"/>
    </row>
  </sheetData>
  <mergeCells count="14">
    <mergeCell ref="B46:C46"/>
    <mergeCell ref="B59:C59"/>
    <mergeCell ref="B29:B33"/>
    <mergeCell ref="E29:E33"/>
    <mergeCell ref="B34:B38"/>
    <mergeCell ref="E34:E38"/>
    <mergeCell ref="B40:B43"/>
    <mergeCell ref="E40:E43"/>
    <mergeCell ref="E24:E27"/>
    <mergeCell ref="B7:B10"/>
    <mergeCell ref="E7:E10"/>
    <mergeCell ref="E11:E14"/>
    <mergeCell ref="E15:E18"/>
    <mergeCell ref="E20:E23"/>
  </mergeCells>
  <pageMargins left="0.7" right="0.7" top="0.75" bottom="0.75" header="0.3" footer="0.3"/>
  <pageSetup paperSize="256" scale="63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AV108"/>
  <sheetViews>
    <sheetView showGridLines="0" tabSelected="1" workbookViewId="0">
      <pane xSplit="3" ySplit="7" topLeftCell="D8" activePane="bottomRight" state="frozen"/>
      <selection activeCell="I39" sqref="I39"/>
      <selection pane="topRight" activeCell="I39" sqref="I39"/>
      <selection pane="bottomLeft" activeCell="I39" sqref="I39"/>
      <selection pane="bottomRight" activeCell="E5" sqref="E5"/>
    </sheetView>
  </sheetViews>
  <sheetFormatPr defaultColWidth="9.140625" defaultRowHeight="11.25"/>
  <cols>
    <col min="1" max="1" width="46.28515625" style="9" customWidth="1"/>
    <col min="2" max="2" width="22.7109375" style="9" customWidth="1"/>
    <col min="3" max="3" width="8.42578125" style="11" bestFit="1" customWidth="1"/>
    <col min="4" max="4" width="8.85546875" style="11" customWidth="1"/>
    <col min="5" max="5" width="11.5703125" style="81" customWidth="1"/>
    <col min="6" max="6" width="9" style="11" bestFit="1" customWidth="1"/>
    <col min="7" max="8" width="8.5703125" style="11" bestFit="1" customWidth="1"/>
    <col min="9" max="9" width="10" style="8" customWidth="1"/>
    <col min="10" max="10" width="5" style="8" hidden="1" customWidth="1"/>
    <col min="11" max="11" width="7.7109375" style="8" hidden="1" customWidth="1"/>
    <col min="12" max="16384" width="9.140625" style="8"/>
  </cols>
  <sheetData>
    <row r="1" spans="1:11" s="4" customFormat="1" ht="12.75" customHeight="1">
      <c r="A1" s="527" t="s">
        <v>53</v>
      </c>
      <c r="B1" s="527"/>
      <c r="C1" s="527"/>
      <c r="D1" s="527"/>
      <c r="E1" s="27"/>
      <c r="F1" s="27"/>
      <c r="G1" s="27"/>
      <c r="I1" s="34" t="s">
        <v>476</v>
      </c>
      <c r="J1" s="34"/>
      <c r="K1" s="34"/>
    </row>
    <row r="2" spans="1:11" customFormat="1" ht="14.25" customHeight="1">
      <c r="A2" s="527"/>
      <c r="B2" s="527"/>
      <c r="C2" s="527"/>
      <c r="D2" s="527"/>
      <c r="E2" s="27"/>
      <c r="F2" s="27"/>
      <c r="G2" s="27"/>
      <c r="H2" s="11"/>
      <c r="I2" s="35" t="s">
        <v>245</v>
      </c>
      <c r="J2" s="35"/>
      <c r="K2" s="35"/>
    </row>
    <row r="3" spans="1:11" customFormat="1" ht="14.25" customHeight="1">
      <c r="A3" s="527"/>
      <c r="B3" s="527"/>
      <c r="C3" s="527"/>
      <c r="D3" s="527"/>
      <c r="E3" s="27"/>
      <c r="F3" s="27"/>
      <c r="G3" s="27"/>
      <c r="H3" s="11"/>
      <c r="I3" s="35" t="s">
        <v>66</v>
      </c>
      <c r="J3" s="35"/>
      <c r="K3" s="35"/>
    </row>
    <row r="4" spans="1:11" s="4" customFormat="1" ht="12.75" customHeight="1">
      <c r="A4" s="527"/>
      <c r="B4" s="527"/>
      <c r="C4" s="527"/>
      <c r="D4" s="527"/>
      <c r="E4" s="27"/>
      <c r="F4" s="27"/>
      <c r="G4" s="27"/>
      <c r="I4" s="35" t="s">
        <v>62</v>
      </c>
      <c r="J4" s="35"/>
      <c r="K4" s="35"/>
    </row>
    <row r="5" spans="1:11" s="4" customFormat="1" ht="12.75" customHeight="1">
      <c r="A5" s="580"/>
      <c r="B5" s="580"/>
      <c r="C5" s="580"/>
      <c r="D5" s="580"/>
      <c r="E5" s="668" t="s">
        <v>695</v>
      </c>
      <c r="F5" s="63"/>
      <c r="G5" s="63"/>
      <c r="I5" s="403" t="s">
        <v>571</v>
      </c>
      <c r="J5" s="380"/>
      <c r="K5" s="380"/>
    </row>
    <row r="6" spans="1:11" ht="45">
      <c r="A6" s="473" t="s">
        <v>79</v>
      </c>
      <c r="B6" s="474"/>
      <c r="C6" s="31" t="s">
        <v>67</v>
      </c>
      <c r="D6" s="10" t="s">
        <v>68</v>
      </c>
      <c r="E6" s="404" t="s">
        <v>396</v>
      </c>
      <c r="F6" s="405" t="s">
        <v>5</v>
      </c>
      <c r="G6" s="67" t="s">
        <v>3</v>
      </c>
      <c r="H6" s="405" t="s">
        <v>4</v>
      </c>
      <c r="I6" s="31" t="s">
        <v>71</v>
      </c>
      <c r="J6" s="10" t="s">
        <v>31</v>
      </c>
      <c r="K6" s="12" t="s">
        <v>30</v>
      </c>
    </row>
    <row r="7" spans="1:11" s="15" customFormat="1" ht="19.5" customHeight="1">
      <c r="A7" s="357" t="s">
        <v>29</v>
      </c>
      <c r="B7" s="357"/>
      <c r="C7" s="357"/>
      <c r="D7" s="357"/>
      <c r="E7" s="368"/>
      <c r="F7" s="357"/>
      <c r="G7" s="357"/>
      <c r="H7" s="357"/>
      <c r="I7" s="69"/>
      <c r="J7" s="68"/>
      <c r="K7" s="68"/>
    </row>
    <row r="8" spans="1:11" s="15" customFormat="1" ht="21" customHeight="1">
      <c r="A8" s="518" t="s">
        <v>639</v>
      </c>
      <c r="B8" s="581" t="s">
        <v>344</v>
      </c>
      <c r="C8" s="426" t="s">
        <v>186</v>
      </c>
      <c r="D8" s="583" t="s">
        <v>187</v>
      </c>
      <c r="E8" s="353">
        <v>2450</v>
      </c>
      <c r="F8" s="29">
        <f t="shared" ref="F8:F19" si="0">E8/J8</f>
        <v>544.44444444444446</v>
      </c>
      <c r="G8" s="275">
        <v>12</v>
      </c>
      <c r="H8" s="361">
        <f>E8/G8</f>
        <v>204.16666666666666</v>
      </c>
      <c r="I8" s="394">
        <v>80</v>
      </c>
      <c r="J8" s="394">
        <v>4.5</v>
      </c>
      <c r="K8" s="70">
        <v>0.35</v>
      </c>
    </row>
    <row r="9" spans="1:11" s="15" customFormat="1" ht="21" customHeight="1">
      <c r="A9" s="493"/>
      <c r="B9" s="582"/>
      <c r="C9" s="394" t="s">
        <v>160</v>
      </c>
      <c r="D9" s="584"/>
      <c r="E9" s="353">
        <v>4650</v>
      </c>
      <c r="F9" s="29">
        <f t="shared" si="0"/>
        <v>516.66666666666663</v>
      </c>
      <c r="G9" s="360">
        <v>24</v>
      </c>
      <c r="H9" s="361">
        <f>E9/G9</f>
        <v>193.75</v>
      </c>
      <c r="I9" s="394">
        <v>44</v>
      </c>
      <c r="J9" s="394">
        <v>9</v>
      </c>
      <c r="K9" s="70">
        <v>0.35</v>
      </c>
    </row>
    <row r="10" spans="1:11" s="15" customFormat="1" ht="12.75">
      <c r="A10" s="504" t="s">
        <v>451</v>
      </c>
      <c r="B10" s="492"/>
      <c r="C10" s="394" t="s">
        <v>131</v>
      </c>
      <c r="D10" s="486" t="s">
        <v>12</v>
      </c>
      <c r="E10" s="353">
        <v>2780</v>
      </c>
      <c r="F10" s="29">
        <f t="shared" si="0"/>
        <v>397.14285714285717</v>
      </c>
      <c r="G10" s="360">
        <f t="shared" ref="G10:G19" si="1">J10/K10</f>
        <v>2</v>
      </c>
      <c r="H10" s="361">
        <f t="shared" ref="H10:H19" si="2">E10/G10</f>
        <v>1390</v>
      </c>
      <c r="I10" s="394">
        <v>80</v>
      </c>
      <c r="J10" s="394">
        <v>7</v>
      </c>
      <c r="K10" s="70">
        <v>3.5</v>
      </c>
    </row>
    <row r="11" spans="1:11" s="15" customFormat="1" ht="12.75">
      <c r="A11" s="493"/>
      <c r="B11" s="494"/>
      <c r="C11" s="394" t="s">
        <v>96</v>
      </c>
      <c r="D11" s="488"/>
      <c r="E11" s="353">
        <v>4980</v>
      </c>
      <c r="F11" s="29">
        <f t="shared" si="0"/>
        <v>332</v>
      </c>
      <c r="G11" s="360">
        <f t="shared" si="1"/>
        <v>4.2857142857142856</v>
      </c>
      <c r="H11" s="361">
        <f t="shared" si="2"/>
        <v>1162</v>
      </c>
      <c r="I11" s="394">
        <v>44</v>
      </c>
      <c r="J11" s="394">
        <v>15</v>
      </c>
      <c r="K11" s="70">
        <v>3.5</v>
      </c>
    </row>
    <row r="12" spans="1:11" s="15" customFormat="1" ht="17.25" customHeight="1">
      <c r="A12" s="577" t="s">
        <v>458</v>
      </c>
      <c r="B12" s="601" t="s">
        <v>658</v>
      </c>
      <c r="C12" s="394" t="s">
        <v>14</v>
      </c>
      <c r="D12" s="487" t="s">
        <v>63</v>
      </c>
      <c r="E12" s="353">
        <v>1020</v>
      </c>
      <c r="F12" s="29">
        <f t="shared" si="0"/>
        <v>255</v>
      </c>
      <c r="G12" s="360">
        <f t="shared" si="1"/>
        <v>20</v>
      </c>
      <c r="H12" s="361">
        <f t="shared" si="2"/>
        <v>51</v>
      </c>
      <c r="I12" s="394">
        <v>80</v>
      </c>
      <c r="J12" s="394">
        <v>4</v>
      </c>
      <c r="K12" s="70">
        <v>0.2</v>
      </c>
    </row>
    <row r="13" spans="1:11" s="15" customFormat="1" ht="17.25" customHeight="1">
      <c r="A13" s="500"/>
      <c r="B13" s="602"/>
      <c r="C13" s="394" t="s">
        <v>19</v>
      </c>
      <c r="D13" s="488"/>
      <c r="E13" s="353">
        <v>3430</v>
      </c>
      <c r="F13" s="29">
        <f t="shared" si="0"/>
        <v>201.76470588235293</v>
      </c>
      <c r="G13" s="360">
        <f t="shared" si="1"/>
        <v>85</v>
      </c>
      <c r="H13" s="361">
        <f t="shared" si="2"/>
        <v>40.352941176470587</v>
      </c>
      <c r="I13" s="394">
        <v>44</v>
      </c>
      <c r="J13" s="394">
        <v>17</v>
      </c>
      <c r="K13" s="70">
        <v>0.2</v>
      </c>
    </row>
    <row r="14" spans="1:11" s="15" customFormat="1" ht="17.25" customHeight="1">
      <c r="A14" s="500"/>
      <c r="B14" s="603" t="s">
        <v>659</v>
      </c>
      <c r="C14" s="394" t="s">
        <v>121</v>
      </c>
      <c r="D14" s="487" t="s">
        <v>63</v>
      </c>
      <c r="E14" s="353">
        <v>900</v>
      </c>
      <c r="F14" s="29">
        <f t="shared" si="0"/>
        <v>257.14285714285717</v>
      </c>
      <c r="G14" s="360">
        <f t="shared" si="1"/>
        <v>17.5</v>
      </c>
      <c r="H14" s="361">
        <f>E14/G14</f>
        <v>51.428571428571431</v>
      </c>
      <c r="I14" s="394">
        <v>80</v>
      </c>
      <c r="J14" s="394">
        <v>3.5</v>
      </c>
      <c r="K14" s="70">
        <v>0.2</v>
      </c>
    </row>
    <row r="15" spans="1:11" s="15" customFormat="1" ht="17.25" customHeight="1">
      <c r="A15" s="578"/>
      <c r="B15" s="603"/>
      <c r="C15" s="394" t="s">
        <v>192</v>
      </c>
      <c r="D15" s="488"/>
      <c r="E15" s="353">
        <v>3220</v>
      </c>
      <c r="F15" s="29">
        <f t="shared" si="0"/>
        <v>201.25</v>
      </c>
      <c r="G15" s="360">
        <f t="shared" si="1"/>
        <v>80</v>
      </c>
      <c r="H15" s="361">
        <f>E15/G15</f>
        <v>40.25</v>
      </c>
      <c r="I15" s="394">
        <v>44</v>
      </c>
      <c r="J15" s="394">
        <v>16</v>
      </c>
      <c r="K15" s="70">
        <v>0.2</v>
      </c>
    </row>
    <row r="16" spans="1:11" s="15" customFormat="1" ht="12.75">
      <c r="A16" s="577" t="s">
        <v>459</v>
      </c>
      <c r="B16" s="499"/>
      <c r="C16" s="394" t="s">
        <v>14</v>
      </c>
      <c r="D16" s="487" t="s">
        <v>15</v>
      </c>
      <c r="E16" s="353">
        <v>1460</v>
      </c>
      <c r="F16" s="29">
        <f t="shared" si="0"/>
        <v>365</v>
      </c>
      <c r="G16" s="360">
        <f t="shared" si="1"/>
        <v>10</v>
      </c>
      <c r="H16" s="361">
        <f t="shared" si="2"/>
        <v>146</v>
      </c>
      <c r="I16" s="394">
        <v>80</v>
      </c>
      <c r="J16" s="394">
        <v>4</v>
      </c>
      <c r="K16" s="70">
        <v>0.4</v>
      </c>
    </row>
    <row r="17" spans="1:11" s="15" customFormat="1" ht="12.75">
      <c r="A17" s="578"/>
      <c r="B17" s="579"/>
      <c r="C17" s="394" t="s">
        <v>16</v>
      </c>
      <c r="D17" s="488"/>
      <c r="E17" s="353">
        <v>3420</v>
      </c>
      <c r="F17" s="29">
        <f t="shared" si="0"/>
        <v>342</v>
      </c>
      <c r="G17" s="360">
        <f t="shared" si="1"/>
        <v>25</v>
      </c>
      <c r="H17" s="361">
        <f t="shared" si="2"/>
        <v>136.80000000000001</v>
      </c>
      <c r="I17" s="394">
        <v>44</v>
      </c>
      <c r="J17" s="394">
        <v>10</v>
      </c>
      <c r="K17" s="70">
        <v>0.4</v>
      </c>
    </row>
    <row r="18" spans="1:11" s="15" customFormat="1" ht="12.75">
      <c r="A18" s="577" t="s">
        <v>460</v>
      </c>
      <c r="B18" s="499"/>
      <c r="C18" s="394" t="s">
        <v>20</v>
      </c>
      <c r="D18" s="487" t="s">
        <v>64</v>
      </c>
      <c r="E18" s="353">
        <v>370</v>
      </c>
      <c r="F18" s="29">
        <f t="shared" si="0"/>
        <v>370</v>
      </c>
      <c r="G18" s="360">
        <f t="shared" si="1"/>
        <v>12.5</v>
      </c>
      <c r="H18" s="361">
        <f t="shared" si="2"/>
        <v>29.6</v>
      </c>
      <c r="I18" s="394">
        <v>420</v>
      </c>
      <c r="J18" s="394">
        <v>1</v>
      </c>
      <c r="K18" s="70">
        <v>0.08</v>
      </c>
    </row>
    <row r="19" spans="1:11" s="15" customFormat="1" ht="12.75">
      <c r="A19" s="578"/>
      <c r="B19" s="579"/>
      <c r="C19" s="394" t="s">
        <v>21</v>
      </c>
      <c r="D19" s="488"/>
      <c r="E19" s="353">
        <v>840</v>
      </c>
      <c r="F19" s="29">
        <f t="shared" si="0"/>
        <v>336</v>
      </c>
      <c r="G19" s="360">
        <f t="shared" si="1"/>
        <v>31.25</v>
      </c>
      <c r="H19" s="361">
        <f t="shared" si="2"/>
        <v>26.88</v>
      </c>
      <c r="I19" s="394">
        <v>210</v>
      </c>
      <c r="J19" s="394">
        <v>2.5</v>
      </c>
      <c r="K19" s="70">
        <v>0.08</v>
      </c>
    </row>
    <row r="20" spans="1:11" s="15" customFormat="1" ht="19.5" customHeight="1">
      <c r="A20" s="357" t="s">
        <v>7</v>
      </c>
      <c r="B20" s="358"/>
      <c r="C20" s="358"/>
      <c r="D20" s="358"/>
      <c r="E20" s="347"/>
      <c r="F20" s="358"/>
      <c r="G20" s="358"/>
      <c r="H20" s="358"/>
      <c r="I20" s="79"/>
      <c r="J20" s="79"/>
      <c r="K20" s="79"/>
    </row>
    <row r="21" spans="1:11" s="15" customFormat="1" ht="22.5" customHeight="1">
      <c r="A21" s="596" t="s">
        <v>640</v>
      </c>
      <c r="B21" s="427" t="s">
        <v>656</v>
      </c>
      <c r="C21" s="591" t="s">
        <v>96</v>
      </c>
      <c r="D21" s="345" t="s">
        <v>12</v>
      </c>
      <c r="E21" s="353">
        <v>1400</v>
      </c>
      <c r="F21" s="585">
        <f>E21/J21</f>
        <v>93.333333333333329</v>
      </c>
      <c r="G21" s="360">
        <f t="shared" ref="G21:G36" si="3">J21/K21</f>
        <v>4.2857142857142856</v>
      </c>
      <c r="H21" s="361">
        <f>E21/G21</f>
        <v>326.66666666666669</v>
      </c>
      <c r="I21" s="588">
        <v>44</v>
      </c>
      <c r="J21" s="394">
        <v>15</v>
      </c>
      <c r="K21" s="345" t="s">
        <v>490</v>
      </c>
    </row>
    <row r="22" spans="1:11" s="15" customFormat="1" ht="22.5" customHeight="1">
      <c r="A22" s="598"/>
      <c r="B22" s="427" t="s">
        <v>657</v>
      </c>
      <c r="C22" s="592"/>
      <c r="D22" s="394" t="s">
        <v>11</v>
      </c>
      <c r="E22" s="353">
        <v>1400</v>
      </c>
      <c r="F22" s="587"/>
      <c r="G22" s="360">
        <f t="shared" si="3"/>
        <v>5</v>
      </c>
      <c r="H22" s="361">
        <f>E21/G22</f>
        <v>280</v>
      </c>
      <c r="I22" s="588"/>
      <c r="J22" s="394">
        <v>15</v>
      </c>
      <c r="K22" s="394">
        <v>3</v>
      </c>
    </row>
    <row r="23" spans="1:11" s="242" customFormat="1" ht="37.5">
      <c r="A23" s="395" t="s">
        <v>641</v>
      </c>
      <c r="B23" s="396" t="s">
        <v>489</v>
      </c>
      <c r="C23" s="394" t="s">
        <v>96</v>
      </c>
      <c r="D23" s="256" t="s">
        <v>376</v>
      </c>
      <c r="E23" s="353">
        <v>2140</v>
      </c>
      <c r="F23" s="29">
        <f>E23/J23</f>
        <v>142.66666666666666</v>
      </c>
      <c r="G23" s="360">
        <f t="shared" si="3"/>
        <v>15</v>
      </c>
      <c r="H23" s="361">
        <f>E23/G23</f>
        <v>142.66666666666666</v>
      </c>
      <c r="I23" s="394">
        <v>44</v>
      </c>
      <c r="J23" s="394">
        <v>15</v>
      </c>
      <c r="K23" s="70">
        <v>1</v>
      </c>
    </row>
    <row r="24" spans="1:11" s="15" customFormat="1" ht="37.5" customHeight="1">
      <c r="A24" s="369" t="s">
        <v>642</v>
      </c>
      <c r="B24" s="427" t="s">
        <v>643</v>
      </c>
      <c r="C24" s="394" t="s">
        <v>8</v>
      </c>
      <c r="D24" s="256" t="s">
        <v>423</v>
      </c>
      <c r="E24" s="353">
        <v>2360</v>
      </c>
      <c r="F24" s="29">
        <f>E24/J24</f>
        <v>118</v>
      </c>
      <c r="G24" s="360">
        <f t="shared" si="3"/>
        <v>4.6511627906976747</v>
      </c>
      <c r="H24" s="361">
        <f>E24/G24</f>
        <v>507.4</v>
      </c>
      <c r="I24" s="394">
        <v>36</v>
      </c>
      <c r="J24" s="394">
        <v>20</v>
      </c>
      <c r="K24" s="394">
        <v>4.3</v>
      </c>
    </row>
    <row r="25" spans="1:11" s="15" customFormat="1" ht="25.5" customHeight="1">
      <c r="A25" s="369" t="s">
        <v>644</v>
      </c>
      <c r="B25" s="356" t="s">
        <v>91</v>
      </c>
      <c r="C25" s="394" t="s">
        <v>8</v>
      </c>
      <c r="D25" s="394" t="s">
        <v>9</v>
      </c>
      <c r="E25" s="353">
        <v>4080</v>
      </c>
      <c r="F25" s="29">
        <f>E25/J25</f>
        <v>204</v>
      </c>
      <c r="G25" s="360">
        <f t="shared" si="3"/>
        <v>11.111111111111111</v>
      </c>
      <c r="H25" s="361">
        <f>E25/G25</f>
        <v>367.2</v>
      </c>
      <c r="I25" s="394">
        <v>36</v>
      </c>
      <c r="J25" s="394">
        <v>20</v>
      </c>
      <c r="K25" s="394">
        <v>1.8</v>
      </c>
    </row>
    <row r="26" spans="1:11" s="15" customFormat="1" ht="17.25" customHeight="1">
      <c r="A26" s="596" t="s">
        <v>655</v>
      </c>
      <c r="B26" s="356" t="s">
        <v>449</v>
      </c>
      <c r="C26" s="591" t="s">
        <v>96</v>
      </c>
      <c r="D26" s="345" t="s">
        <v>12</v>
      </c>
      <c r="E26" s="353">
        <v>3470</v>
      </c>
      <c r="F26" s="585">
        <f>E26/J26</f>
        <v>231.33333333333334</v>
      </c>
      <c r="G26" s="360">
        <f t="shared" si="3"/>
        <v>5</v>
      </c>
      <c r="H26" s="361">
        <f>E26/G26</f>
        <v>694</v>
      </c>
      <c r="I26" s="588">
        <v>36</v>
      </c>
      <c r="J26" s="394">
        <v>15</v>
      </c>
      <c r="K26" s="345">
        <v>3</v>
      </c>
    </row>
    <row r="27" spans="1:11" s="15" customFormat="1" ht="17.25" customHeight="1">
      <c r="A27" s="597"/>
      <c r="B27" s="356" t="s">
        <v>450</v>
      </c>
      <c r="C27" s="592"/>
      <c r="D27" s="394" t="s">
        <v>11</v>
      </c>
      <c r="E27" s="353">
        <v>3470</v>
      </c>
      <c r="F27" s="587"/>
      <c r="G27" s="360">
        <f t="shared" si="3"/>
        <v>6</v>
      </c>
      <c r="H27" s="361">
        <f>E26/G27</f>
        <v>578.33333333333337</v>
      </c>
      <c r="I27" s="588"/>
      <c r="J27" s="394">
        <v>15</v>
      </c>
      <c r="K27" s="394">
        <v>2.5</v>
      </c>
    </row>
    <row r="28" spans="1:11" s="15" customFormat="1" ht="12.75" customHeight="1">
      <c r="A28" s="597"/>
      <c r="B28" s="356" t="s">
        <v>449</v>
      </c>
      <c r="C28" s="591" t="s">
        <v>10</v>
      </c>
      <c r="D28" s="345" t="s">
        <v>12</v>
      </c>
      <c r="E28" s="353">
        <v>5260</v>
      </c>
      <c r="F28" s="585">
        <f>E28/J28</f>
        <v>210.4</v>
      </c>
      <c r="G28" s="360">
        <f t="shared" si="3"/>
        <v>8.3333333333333339</v>
      </c>
      <c r="H28" s="361">
        <f>E28/G28</f>
        <v>631.19999999999993</v>
      </c>
      <c r="I28" s="588">
        <v>36</v>
      </c>
      <c r="J28" s="394">
        <v>25</v>
      </c>
      <c r="K28" s="345">
        <v>3</v>
      </c>
    </row>
    <row r="29" spans="1:11" s="15" customFormat="1" ht="12.75">
      <c r="A29" s="598"/>
      <c r="B29" s="356" t="s">
        <v>450</v>
      </c>
      <c r="C29" s="592"/>
      <c r="D29" s="394" t="s">
        <v>11</v>
      </c>
      <c r="E29" s="353">
        <v>5260</v>
      </c>
      <c r="F29" s="587"/>
      <c r="G29" s="360">
        <f t="shared" si="3"/>
        <v>10</v>
      </c>
      <c r="H29" s="361">
        <f>E28/G29</f>
        <v>526</v>
      </c>
      <c r="I29" s="588"/>
      <c r="J29" s="394">
        <v>25</v>
      </c>
      <c r="K29" s="394">
        <v>2.5</v>
      </c>
    </row>
    <row r="30" spans="1:11" s="15" customFormat="1" ht="12.75">
      <c r="A30" s="596" t="s">
        <v>645</v>
      </c>
      <c r="B30" s="356" t="s">
        <v>92</v>
      </c>
      <c r="C30" s="591" t="s">
        <v>10</v>
      </c>
      <c r="D30" s="394" t="s">
        <v>12</v>
      </c>
      <c r="E30" s="353">
        <v>3430</v>
      </c>
      <c r="F30" s="585">
        <f>E30/J30</f>
        <v>137.19999999999999</v>
      </c>
      <c r="G30" s="360">
        <f t="shared" si="3"/>
        <v>8.3333333333333339</v>
      </c>
      <c r="H30" s="361">
        <f>E30/G30</f>
        <v>411.59999999999997</v>
      </c>
      <c r="I30" s="588">
        <v>36</v>
      </c>
      <c r="J30" s="394">
        <v>25</v>
      </c>
      <c r="K30" s="394">
        <v>3</v>
      </c>
    </row>
    <row r="31" spans="1:11" s="15" customFormat="1" ht="12.75">
      <c r="A31" s="597"/>
      <c r="B31" s="356" t="s">
        <v>93</v>
      </c>
      <c r="C31" s="595"/>
      <c r="D31" s="394" t="s">
        <v>11</v>
      </c>
      <c r="E31" s="353">
        <v>3430</v>
      </c>
      <c r="F31" s="586"/>
      <c r="G31" s="360">
        <f t="shared" si="3"/>
        <v>10</v>
      </c>
      <c r="H31" s="361">
        <f>E30/G31</f>
        <v>343</v>
      </c>
      <c r="I31" s="588"/>
      <c r="J31" s="394">
        <v>25</v>
      </c>
      <c r="K31" s="394">
        <v>2.5</v>
      </c>
    </row>
    <row r="32" spans="1:11" s="15" customFormat="1" ht="12.75">
      <c r="A32" s="598"/>
      <c r="B32" s="356" t="s">
        <v>91</v>
      </c>
      <c r="C32" s="592"/>
      <c r="D32" s="394" t="s">
        <v>9</v>
      </c>
      <c r="E32" s="353">
        <v>3430</v>
      </c>
      <c r="F32" s="587"/>
      <c r="G32" s="360">
        <f t="shared" si="3"/>
        <v>13.888888888888889</v>
      </c>
      <c r="H32" s="361">
        <f>E30/G32</f>
        <v>246.95999999999998</v>
      </c>
      <c r="I32" s="588"/>
      <c r="J32" s="394">
        <v>25</v>
      </c>
      <c r="K32" s="394">
        <v>1.8</v>
      </c>
    </row>
    <row r="33" spans="1:11" s="15" customFormat="1" ht="30" customHeight="1">
      <c r="A33" s="369" t="s">
        <v>646</v>
      </c>
      <c r="B33" s="356" t="s">
        <v>647</v>
      </c>
      <c r="C33" s="394" t="s">
        <v>10</v>
      </c>
      <c r="D33" s="394" t="s">
        <v>13</v>
      </c>
      <c r="E33" s="353">
        <v>3430</v>
      </c>
      <c r="F33" s="29">
        <f>E33/J33</f>
        <v>137.19999999999999</v>
      </c>
      <c r="G33" s="360">
        <f t="shared" si="3"/>
        <v>18.518518518518519</v>
      </c>
      <c r="H33" s="361">
        <f>E33/G33</f>
        <v>185.22</v>
      </c>
      <c r="I33" s="394">
        <v>36</v>
      </c>
      <c r="J33" s="394">
        <v>25</v>
      </c>
      <c r="K33" s="394">
        <v>1.35</v>
      </c>
    </row>
    <row r="34" spans="1:11" s="15" customFormat="1" ht="12.75">
      <c r="A34" s="538" t="s">
        <v>648</v>
      </c>
      <c r="B34" s="356" t="s">
        <v>92</v>
      </c>
      <c r="C34" s="591" t="s">
        <v>8</v>
      </c>
      <c r="D34" s="394" t="s">
        <v>12</v>
      </c>
      <c r="E34" s="353">
        <v>2850</v>
      </c>
      <c r="F34" s="585">
        <f>E34/J34</f>
        <v>142.5</v>
      </c>
      <c r="G34" s="360">
        <f t="shared" si="3"/>
        <v>6.666666666666667</v>
      </c>
      <c r="H34" s="361">
        <f>E34/G34</f>
        <v>427.5</v>
      </c>
      <c r="I34" s="588">
        <v>36</v>
      </c>
      <c r="J34" s="394">
        <v>20</v>
      </c>
      <c r="K34" s="394">
        <v>3</v>
      </c>
    </row>
    <row r="35" spans="1:11" s="15" customFormat="1" ht="12.75">
      <c r="A35" s="539"/>
      <c r="B35" s="356" t="s">
        <v>93</v>
      </c>
      <c r="C35" s="595"/>
      <c r="D35" s="394" t="s">
        <v>11</v>
      </c>
      <c r="E35" s="353">
        <v>2850</v>
      </c>
      <c r="F35" s="586"/>
      <c r="G35" s="360">
        <f t="shared" si="3"/>
        <v>8</v>
      </c>
      <c r="H35" s="361">
        <f>E34/G35</f>
        <v>356.25</v>
      </c>
      <c r="I35" s="588"/>
      <c r="J35" s="394">
        <v>20</v>
      </c>
      <c r="K35" s="394">
        <v>2.5</v>
      </c>
    </row>
    <row r="36" spans="1:11" s="242" customFormat="1" ht="12.75">
      <c r="A36" s="540"/>
      <c r="B36" s="356" t="s">
        <v>91</v>
      </c>
      <c r="C36" s="592"/>
      <c r="D36" s="394" t="s">
        <v>9</v>
      </c>
      <c r="E36" s="353">
        <v>2850</v>
      </c>
      <c r="F36" s="587"/>
      <c r="G36" s="360">
        <f t="shared" si="3"/>
        <v>11.111111111111111</v>
      </c>
      <c r="H36" s="361">
        <f>E34/G36</f>
        <v>256.5</v>
      </c>
      <c r="I36" s="588"/>
      <c r="J36" s="394">
        <v>20</v>
      </c>
      <c r="K36" s="394">
        <v>1.8</v>
      </c>
    </row>
    <row r="37" spans="1:11" s="242" customFormat="1" ht="16.5" customHeight="1">
      <c r="A37" s="368" t="s">
        <v>337</v>
      </c>
      <c r="B37" s="368"/>
      <c r="C37" s="357"/>
      <c r="D37" s="357"/>
      <c r="E37" s="368"/>
      <c r="F37" s="357"/>
      <c r="G37" s="357"/>
      <c r="H37" s="357"/>
      <c r="I37" s="69"/>
      <c r="J37" s="69"/>
      <c r="K37" s="69"/>
    </row>
    <row r="38" spans="1:11" s="15" customFormat="1" ht="12.75">
      <c r="A38" s="512" t="s">
        <v>392</v>
      </c>
      <c r="B38" s="599" t="s">
        <v>389</v>
      </c>
      <c r="C38" s="394" t="s">
        <v>26</v>
      </c>
      <c r="D38" s="593" t="s">
        <v>9</v>
      </c>
      <c r="E38" s="353">
        <v>1850</v>
      </c>
      <c r="F38" s="29">
        <f t="shared" ref="F38:F44" si="4">E38/J38</f>
        <v>308.33333333333331</v>
      </c>
      <c r="G38" s="360">
        <f t="shared" ref="G38:G59" si="5">J38/K38</f>
        <v>4</v>
      </c>
      <c r="H38" s="361">
        <f t="shared" ref="H38:H44" si="6">E38/G38</f>
        <v>462.5</v>
      </c>
      <c r="I38" s="394">
        <v>108</v>
      </c>
      <c r="J38" s="394">
        <v>6</v>
      </c>
      <c r="K38" s="70">
        <v>1.5</v>
      </c>
    </row>
    <row r="39" spans="1:11" s="15" customFormat="1" ht="12.75">
      <c r="A39" s="514"/>
      <c r="B39" s="600"/>
      <c r="C39" s="394" t="s">
        <v>94</v>
      </c>
      <c r="D39" s="594"/>
      <c r="E39" s="353">
        <v>4860</v>
      </c>
      <c r="F39" s="29">
        <f t="shared" si="4"/>
        <v>270</v>
      </c>
      <c r="G39" s="360">
        <f t="shared" si="5"/>
        <v>12</v>
      </c>
      <c r="H39" s="361">
        <f t="shared" si="6"/>
        <v>405</v>
      </c>
      <c r="I39" s="394">
        <v>44</v>
      </c>
      <c r="J39" s="394">
        <v>18</v>
      </c>
      <c r="K39" s="70">
        <v>1.5</v>
      </c>
    </row>
    <row r="40" spans="1:11" s="15" customFormat="1" ht="12.75">
      <c r="A40" s="538" t="s">
        <v>452</v>
      </c>
      <c r="B40" s="427" t="s">
        <v>649</v>
      </c>
      <c r="C40" s="591" t="s">
        <v>96</v>
      </c>
      <c r="D40" s="394" t="s">
        <v>11</v>
      </c>
      <c r="E40" s="353">
        <v>1350</v>
      </c>
      <c r="F40" s="393">
        <f t="shared" si="4"/>
        <v>90</v>
      </c>
      <c r="G40" s="360">
        <f t="shared" si="5"/>
        <v>5</v>
      </c>
      <c r="H40" s="361">
        <f t="shared" si="6"/>
        <v>270</v>
      </c>
      <c r="I40" s="392">
        <v>36</v>
      </c>
      <c r="J40" s="394">
        <v>15</v>
      </c>
      <c r="K40" s="394">
        <v>3</v>
      </c>
    </row>
    <row r="41" spans="1:11" s="15" customFormat="1" ht="12.75">
      <c r="A41" s="539"/>
      <c r="B41" s="427" t="s">
        <v>650</v>
      </c>
      <c r="C41" s="592"/>
      <c r="D41" s="394" t="s">
        <v>18</v>
      </c>
      <c r="E41" s="353">
        <v>1350</v>
      </c>
      <c r="F41" s="393">
        <f t="shared" si="4"/>
        <v>90</v>
      </c>
      <c r="G41" s="360">
        <f t="shared" si="5"/>
        <v>5</v>
      </c>
      <c r="H41" s="361">
        <f t="shared" si="6"/>
        <v>270</v>
      </c>
      <c r="I41" s="392">
        <v>37</v>
      </c>
      <c r="J41" s="394">
        <v>15</v>
      </c>
      <c r="K41" s="394">
        <v>3</v>
      </c>
    </row>
    <row r="42" spans="1:11" s="15" customFormat="1" ht="12.75">
      <c r="A42" s="539"/>
      <c r="B42" s="427" t="s">
        <v>649</v>
      </c>
      <c r="C42" s="591" t="s">
        <v>10</v>
      </c>
      <c r="D42" s="394" t="s">
        <v>11</v>
      </c>
      <c r="E42" s="353">
        <v>2140</v>
      </c>
      <c r="F42" s="393">
        <f t="shared" si="4"/>
        <v>85.6</v>
      </c>
      <c r="G42" s="360">
        <f t="shared" si="5"/>
        <v>8.3333333333333339</v>
      </c>
      <c r="H42" s="361">
        <f t="shared" si="6"/>
        <v>256.79999999999995</v>
      </c>
      <c r="I42" s="392">
        <v>36</v>
      </c>
      <c r="J42" s="394">
        <v>25</v>
      </c>
      <c r="K42" s="394">
        <v>3</v>
      </c>
    </row>
    <row r="43" spans="1:11" s="15" customFormat="1" ht="12.75">
      <c r="A43" s="540"/>
      <c r="B43" s="427" t="s">
        <v>650</v>
      </c>
      <c r="C43" s="592"/>
      <c r="D43" s="394" t="s">
        <v>18</v>
      </c>
      <c r="E43" s="353">
        <v>2140</v>
      </c>
      <c r="F43" s="393">
        <f t="shared" si="4"/>
        <v>85.6</v>
      </c>
      <c r="G43" s="360">
        <f t="shared" si="5"/>
        <v>8.3333333333333339</v>
      </c>
      <c r="H43" s="361">
        <f t="shared" si="6"/>
        <v>256.79999999999995</v>
      </c>
      <c r="I43" s="392">
        <v>37</v>
      </c>
      <c r="J43" s="394">
        <v>25</v>
      </c>
      <c r="K43" s="394">
        <v>3</v>
      </c>
    </row>
    <row r="44" spans="1:11" s="15" customFormat="1" ht="12.75">
      <c r="A44" s="538" t="s">
        <v>338</v>
      </c>
      <c r="B44" s="356" t="s">
        <v>445</v>
      </c>
      <c r="C44" s="591" t="s">
        <v>96</v>
      </c>
      <c r="D44" s="394" t="s">
        <v>12</v>
      </c>
      <c r="E44" s="353">
        <v>1720</v>
      </c>
      <c r="F44" s="585">
        <f t="shared" si="4"/>
        <v>114.66666666666667</v>
      </c>
      <c r="G44" s="360">
        <f t="shared" si="5"/>
        <v>5</v>
      </c>
      <c r="H44" s="361">
        <f t="shared" si="6"/>
        <v>344</v>
      </c>
      <c r="I44" s="591">
        <v>36</v>
      </c>
      <c r="J44" s="394">
        <v>15</v>
      </c>
      <c r="K44" s="394">
        <v>3</v>
      </c>
    </row>
    <row r="45" spans="1:11" s="15" customFormat="1" ht="12.75">
      <c r="A45" s="539"/>
      <c r="B45" s="356" t="s">
        <v>566</v>
      </c>
      <c r="C45" s="592"/>
      <c r="D45" s="394" t="s">
        <v>11</v>
      </c>
      <c r="E45" s="353">
        <v>1720</v>
      </c>
      <c r="F45" s="586"/>
      <c r="G45" s="360">
        <f t="shared" si="5"/>
        <v>6</v>
      </c>
      <c r="H45" s="361">
        <f>E44/G45</f>
        <v>286.66666666666669</v>
      </c>
      <c r="I45" s="595"/>
      <c r="J45" s="394">
        <v>15</v>
      </c>
      <c r="K45" s="394">
        <v>2.5</v>
      </c>
    </row>
    <row r="46" spans="1:11" s="15" customFormat="1" ht="12.75">
      <c r="A46" s="539"/>
      <c r="B46" s="356" t="s">
        <v>445</v>
      </c>
      <c r="C46" s="591" t="s">
        <v>10</v>
      </c>
      <c r="D46" s="394" t="s">
        <v>12</v>
      </c>
      <c r="E46" s="353">
        <v>2810</v>
      </c>
      <c r="F46" s="585">
        <f>E46/J46</f>
        <v>112.4</v>
      </c>
      <c r="G46" s="360">
        <f t="shared" si="5"/>
        <v>8.3333333333333339</v>
      </c>
      <c r="H46" s="361">
        <f>E46/G46</f>
        <v>337.2</v>
      </c>
      <c r="I46" s="591">
        <v>36</v>
      </c>
      <c r="J46" s="394">
        <v>25</v>
      </c>
      <c r="K46" s="394">
        <v>3</v>
      </c>
    </row>
    <row r="47" spans="1:11" s="15" customFormat="1" ht="12.75">
      <c r="A47" s="540"/>
      <c r="B47" s="356" t="s">
        <v>566</v>
      </c>
      <c r="C47" s="592"/>
      <c r="D47" s="394" t="s">
        <v>11</v>
      </c>
      <c r="E47" s="353">
        <v>2810</v>
      </c>
      <c r="F47" s="586"/>
      <c r="G47" s="360">
        <f t="shared" si="5"/>
        <v>10</v>
      </c>
      <c r="H47" s="361">
        <f>E46/G47</f>
        <v>281</v>
      </c>
      <c r="I47" s="595"/>
      <c r="J47" s="394">
        <v>25</v>
      </c>
      <c r="K47" s="394">
        <v>2.5</v>
      </c>
    </row>
    <row r="48" spans="1:11" s="15" customFormat="1" ht="12.75">
      <c r="A48" s="520" t="s">
        <v>651</v>
      </c>
      <c r="B48" s="490"/>
      <c r="C48" s="452" t="s">
        <v>96</v>
      </c>
      <c r="D48" s="502" t="s">
        <v>345</v>
      </c>
      <c r="E48" s="353">
        <v>2270</v>
      </c>
      <c r="F48" s="29">
        <f t="shared" ref="F48:F54" si="7">E48/J48</f>
        <v>151.33333333333334</v>
      </c>
      <c r="G48" s="360">
        <f t="shared" si="5"/>
        <v>15</v>
      </c>
      <c r="H48" s="361">
        <f t="shared" ref="H48:H53" si="8">E48/G48</f>
        <v>151.33333333333334</v>
      </c>
      <c r="I48" s="394">
        <v>36</v>
      </c>
      <c r="J48" s="394">
        <v>15</v>
      </c>
      <c r="K48" s="394">
        <v>1</v>
      </c>
    </row>
    <row r="49" spans="1:11" s="15" customFormat="1" ht="12.75">
      <c r="A49" s="493"/>
      <c r="B49" s="494"/>
      <c r="C49" s="452" t="s">
        <v>10</v>
      </c>
      <c r="D49" s="503"/>
      <c r="E49" s="353">
        <v>3700</v>
      </c>
      <c r="F49" s="29">
        <f t="shared" si="7"/>
        <v>148</v>
      </c>
      <c r="G49" s="360">
        <f t="shared" si="5"/>
        <v>25</v>
      </c>
      <c r="H49" s="361">
        <f t="shared" si="8"/>
        <v>148</v>
      </c>
      <c r="I49" s="394">
        <v>36</v>
      </c>
      <c r="J49" s="394">
        <v>25</v>
      </c>
      <c r="K49" s="394">
        <v>1</v>
      </c>
    </row>
    <row r="50" spans="1:11" s="15" customFormat="1" ht="12.75">
      <c r="A50" s="520" t="s">
        <v>44</v>
      </c>
      <c r="B50" s="490"/>
      <c r="C50" s="452" t="s">
        <v>96</v>
      </c>
      <c r="D50" s="666" t="s">
        <v>345</v>
      </c>
      <c r="E50" s="353">
        <v>1610</v>
      </c>
      <c r="F50" s="29">
        <f t="shared" si="7"/>
        <v>107.33333333333333</v>
      </c>
      <c r="G50" s="360">
        <f t="shared" si="5"/>
        <v>21.428571428571431</v>
      </c>
      <c r="H50" s="361">
        <f t="shared" si="8"/>
        <v>75.133333333333326</v>
      </c>
      <c r="I50" s="394">
        <v>36</v>
      </c>
      <c r="J50" s="394">
        <v>15</v>
      </c>
      <c r="K50" s="394">
        <v>0.7</v>
      </c>
    </row>
    <row r="51" spans="1:11" s="15" customFormat="1" ht="12.75">
      <c r="A51" s="493"/>
      <c r="B51" s="494"/>
      <c r="C51" s="452" t="s">
        <v>10</v>
      </c>
      <c r="D51" s="667"/>
      <c r="E51" s="353">
        <v>2550</v>
      </c>
      <c r="F51" s="29">
        <f t="shared" si="7"/>
        <v>102</v>
      </c>
      <c r="G51" s="360">
        <f t="shared" si="5"/>
        <v>35.714285714285715</v>
      </c>
      <c r="H51" s="361">
        <f t="shared" si="8"/>
        <v>71.399999999999991</v>
      </c>
      <c r="I51" s="394">
        <v>36</v>
      </c>
      <c r="J51" s="394">
        <v>25</v>
      </c>
      <c r="K51" s="394">
        <v>0.7</v>
      </c>
    </row>
    <row r="52" spans="1:11" s="15" customFormat="1" ht="12.75">
      <c r="A52" s="520" t="s">
        <v>652</v>
      </c>
      <c r="B52" s="490"/>
      <c r="C52" s="394" t="s">
        <v>96</v>
      </c>
      <c r="D52" s="591" t="s">
        <v>17</v>
      </c>
      <c r="E52" s="353">
        <v>1470</v>
      </c>
      <c r="F52" s="29">
        <f t="shared" si="7"/>
        <v>98</v>
      </c>
      <c r="G52" s="360">
        <f t="shared" si="5"/>
        <v>10</v>
      </c>
      <c r="H52" s="361">
        <f t="shared" si="8"/>
        <v>147</v>
      </c>
      <c r="I52" s="394">
        <v>36</v>
      </c>
      <c r="J52" s="394">
        <v>15</v>
      </c>
      <c r="K52" s="394">
        <v>1.5</v>
      </c>
    </row>
    <row r="53" spans="1:11" s="15" customFormat="1" ht="12.75">
      <c r="A53" s="493"/>
      <c r="B53" s="494"/>
      <c r="C53" s="394" t="s">
        <v>10</v>
      </c>
      <c r="D53" s="592"/>
      <c r="E53" s="353">
        <v>2310</v>
      </c>
      <c r="F53" s="29">
        <f t="shared" si="7"/>
        <v>92.4</v>
      </c>
      <c r="G53" s="360">
        <f t="shared" si="5"/>
        <v>16.666666666666668</v>
      </c>
      <c r="H53" s="361">
        <f t="shared" si="8"/>
        <v>138.6</v>
      </c>
      <c r="I53" s="394">
        <v>36</v>
      </c>
      <c r="J53" s="394">
        <v>25</v>
      </c>
      <c r="K53" s="394">
        <v>1.5</v>
      </c>
    </row>
    <row r="54" spans="1:11" s="15" customFormat="1" ht="12.75">
      <c r="A54" s="596" t="s">
        <v>65</v>
      </c>
      <c r="B54" s="356" t="s">
        <v>446</v>
      </c>
      <c r="C54" s="591" t="s">
        <v>96</v>
      </c>
      <c r="D54" s="394" t="s">
        <v>18</v>
      </c>
      <c r="E54" s="353">
        <v>1710</v>
      </c>
      <c r="F54" s="585">
        <f t="shared" si="7"/>
        <v>114</v>
      </c>
      <c r="G54" s="360">
        <f t="shared" si="5"/>
        <v>4.2857142857142856</v>
      </c>
      <c r="H54" s="361">
        <f>E54/G54</f>
        <v>399</v>
      </c>
      <c r="I54" s="394">
        <v>36</v>
      </c>
      <c r="J54" s="394">
        <v>15</v>
      </c>
      <c r="K54" s="394">
        <v>3.5</v>
      </c>
    </row>
    <row r="55" spans="1:11" s="15" customFormat="1" ht="12.75">
      <c r="A55" s="597"/>
      <c r="B55" s="356" t="s">
        <v>447</v>
      </c>
      <c r="C55" s="595"/>
      <c r="D55" s="394" t="s">
        <v>11</v>
      </c>
      <c r="E55" s="353">
        <v>1710</v>
      </c>
      <c r="F55" s="586"/>
      <c r="G55" s="360">
        <f t="shared" si="5"/>
        <v>6</v>
      </c>
      <c r="H55" s="361">
        <f>E137/G55</f>
        <v>0</v>
      </c>
      <c r="I55" s="394">
        <v>36</v>
      </c>
      <c r="J55" s="394">
        <v>15</v>
      </c>
      <c r="K55" s="394">
        <v>2.5</v>
      </c>
    </row>
    <row r="56" spans="1:11" s="15" customFormat="1" ht="12.75">
      <c r="A56" s="597"/>
      <c r="B56" s="356" t="s">
        <v>448</v>
      </c>
      <c r="C56" s="592"/>
      <c r="D56" s="394" t="s">
        <v>9</v>
      </c>
      <c r="E56" s="353">
        <v>1710</v>
      </c>
      <c r="F56" s="587"/>
      <c r="G56" s="360">
        <f t="shared" si="5"/>
        <v>7.5</v>
      </c>
      <c r="H56" s="361">
        <f>E54/G56</f>
        <v>228</v>
      </c>
      <c r="I56" s="394">
        <v>36</v>
      </c>
      <c r="J56" s="394">
        <v>15</v>
      </c>
      <c r="K56" s="394">
        <v>2</v>
      </c>
    </row>
    <row r="57" spans="1:11" s="15" customFormat="1" ht="12.75">
      <c r="A57" s="597"/>
      <c r="B57" s="356" t="s">
        <v>446</v>
      </c>
      <c r="C57" s="591" t="s">
        <v>10</v>
      </c>
      <c r="D57" s="394" t="s">
        <v>18</v>
      </c>
      <c r="E57" s="353">
        <v>2770</v>
      </c>
      <c r="F57" s="585">
        <f>E57/J57</f>
        <v>110.8</v>
      </c>
      <c r="G57" s="360">
        <f t="shared" si="5"/>
        <v>7.1428571428571432</v>
      </c>
      <c r="H57" s="361">
        <f>E57/G57</f>
        <v>387.79999999999995</v>
      </c>
      <c r="I57" s="394">
        <v>36</v>
      </c>
      <c r="J57" s="394">
        <v>25</v>
      </c>
      <c r="K57" s="394">
        <v>3.5</v>
      </c>
    </row>
    <row r="58" spans="1:11" s="15" customFormat="1" ht="12.75">
      <c r="A58" s="597"/>
      <c r="B58" s="356" t="s">
        <v>447</v>
      </c>
      <c r="C58" s="595"/>
      <c r="D58" s="394" t="s">
        <v>11</v>
      </c>
      <c r="E58" s="353">
        <v>2770</v>
      </c>
      <c r="F58" s="586"/>
      <c r="G58" s="360">
        <f t="shared" si="5"/>
        <v>10</v>
      </c>
      <c r="H58" s="361">
        <f>E138/G58</f>
        <v>0</v>
      </c>
      <c r="I58" s="394">
        <v>36</v>
      </c>
      <c r="J58" s="394">
        <v>25</v>
      </c>
      <c r="K58" s="394">
        <v>2.5</v>
      </c>
    </row>
    <row r="59" spans="1:11" s="15" customFormat="1" ht="12.75">
      <c r="A59" s="598"/>
      <c r="B59" s="356" t="s">
        <v>448</v>
      </c>
      <c r="C59" s="592"/>
      <c r="D59" s="394" t="s">
        <v>9</v>
      </c>
      <c r="E59" s="353">
        <v>2770</v>
      </c>
      <c r="F59" s="587"/>
      <c r="G59" s="360">
        <f t="shared" si="5"/>
        <v>12.5</v>
      </c>
      <c r="H59" s="361">
        <f>E57/G59</f>
        <v>221.6</v>
      </c>
      <c r="I59" s="394">
        <v>36</v>
      </c>
      <c r="J59" s="394">
        <v>25</v>
      </c>
      <c r="K59" s="394">
        <v>2</v>
      </c>
    </row>
    <row r="60" spans="1:11" s="15" customFormat="1" ht="18" customHeight="1">
      <c r="A60" s="357" t="s">
        <v>22</v>
      </c>
      <c r="B60" s="357"/>
      <c r="C60" s="368"/>
      <c r="D60" s="357"/>
      <c r="E60" s="368"/>
      <c r="F60" s="357"/>
      <c r="G60" s="357"/>
      <c r="H60" s="357"/>
      <c r="I60" s="69"/>
      <c r="J60" s="69"/>
      <c r="K60" s="69"/>
    </row>
    <row r="61" spans="1:11" s="15" customFormat="1" ht="18" customHeight="1">
      <c r="A61" s="521" t="s">
        <v>346</v>
      </c>
      <c r="B61" s="522"/>
      <c r="C61" s="394" t="s">
        <v>23</v>
      </c>
      <c r="D61" s="502" t="s">
        <v>347</v>
      </c>
      <c r="E61" s="353">
        <v>600</v>
      </c>
      <c r="F61" s="29">
        <f t="shared" ref="F61:F86" si="9">E61/J61</f>
        <v>120</v>
      </c>
      <c r="G61" s="360">
        <f t="shared" ref="G61:G86" si="10">J61/K61</f>
        <v>25</v>
      </c>
      <c r="H61" s="361">
        <f>E61/G61</f>
        <v>24</v>
      </c>
      <c r="I61" s="394">
        <v>108</v>
      </c>
      <c r="J61" s="394">
        <v>5</v>
      </c>
      <c r="K61" s="70">
        <v>0.2</v>
      </c>
    </row>
    <row r="62" spans="1:11" s="15" customFormat="1" ht="26.25" customHeight="1">
      <c r="A62" s="523"/>
      <c r="B62" s="524"/>
      <c r="C62" s="394" t="s">
        <v>25</v>
      </c>
      <c r="D62" s="503"/>
      <c r="E62" s="353">
        <v>1130</v>
      </c>
      <c r="F62" s="29">
        <f t="shared" si="9"/>
        <v>113</v>
      </c>
      <c r="G62" s="360">
        <f t="shared" si="10"/>
        <v>50</v>
      </c>
      <c r="H62" s="361">
        <f>E62/G62</f>
        <v>22.6</v>
      </c>
      <c r="I62" s="394">
        <v>50</v>
      </c>
      <c r="J62" s="394">
        <v>10</v>
      </c>
      <c r="K62" s="70">
        <v>0.2</v>
      </c>
    </row>
    <row r="63" spans="1:11" s="15" customFormat="1" ht="26.25" customHeight="1">
      <c r="A63" s="520" t="s">
        <v>348</v>
      </c>
      <c r="B63" s="490"/>
      <c r="C63" s="394" t="s">
        <v>23</v>
      </c>
      <c r="D63" s="502" t="s">
        <v>377</v>
      </c>
      <c r="E63" s="353">
        <v>380</v>
      </c>
      <c r="F63" s="29">
        <f t="shared" si="9"/>
        <v>76</v>
      </c>
      <c r="G63" s="360">
        <f t="shared" si="10"/>
        <v>25</v>
      </c>
      <c r="H63" s="361">
        <f t="shared" ref="H63:H69" si="11">E63/G63</f>
        <v>15.2</v>
      </c>
      <c r="I63" s="394">
        <v>108</v>
      </c>
      <c r="J63" s="394">
        <v>5</v>
      </c>
      <c r="K63" s="70">
        <v>0.2</v>
      </c>
    </row>
    <row r="64" spans="1:11" s="15" customFormat="1" ht="15" customHeight="1">
      <c r="A64" s="493"/>
      <c r="B64" s="494"/>
      <c r="C64" s="394" t="s">
        <v>25</v>
      </c>
      <c r="D64" s="503"/>
      <c r="E64" s="353">
        <v>700</v>
      </c>
      <c r="F64" s="29">
        <f t="shared" si="9"/>
        <v>70</v>
      </c>
      <c r="G64" s="360">
        <f t="shared" si="10"/>
        <v>50</v>
      </c>
      <c r="H64" s="361">
        <f t="shared" si="11"/>
        <v>14</v>
      </c>
      <c r="I64" s="394">
        <v>50</v>
      </c>
      <c r="J64" s="394">
        <v>10</v>
      </c>
      <c r="K64" s="70">
        <v>0.2</v>
      </c>
    </row>
    <row r="65" spans="1:11" s="15" customFormat="1" ht="12.75">
      <c r="A65" s="520" t="s">
        <v>349</v>
      </c>
      <c r="B65" s="490"/>
      <c r="C65" s="394" t="s">
        <v>23</v>
      </c>
      <c r="D65" s="502" t="s">
        <v>377</v>
      </c>
      <c r="E65" s="353">
        <v>500</v>
      </c>
      <c r="F65" s="29">
        <f t="shared" si="9"/>
        <v>100</v>
      </c>
      <c r="G65" s="360">
        <f t="shared" si="10"/>
        <v>25</v>
      </c>
      <c r="H65" s="361">
        <f t="shared" si="11"/>
        <v>20</v>
      </c>
      <c r="I65" s="394">
        <v>108</v>
      </c>
      <c r="J65" s="394">
        <v>5</v>
      </c>
      <c r="K65" s="70">
        <v>0.2</v>
      </c>
    </row>
    <row r="66" spans="1:11" s="15" customFormat="1" ht="12.75">
      <c r="A66" s="493"/>
      <c r="B66" s="494"/>
      <c r="C66" s="394" t="s">
        <v>25</v>
      </c>
      <c r="D66" s="503"/>
      <c r="E66" s="353">
        <v>970</v>
      </c>
      <c r="F66" s="29">
        <f t="shared" si="9"/>
        <v>97</v>
      </c>
      <c r="G66" s="360">
        <f t="shared" si="10"/>
        <v>50</v>
      </c>
      <c r="H66" s="361">
        <f t="shared" si="11"/>
        <v>19.399999999999999</v>
      </c>
      <c r="I66" s="394">
        <v>50</v>
      </c>
      <c r="J66" s="394">
        <v>10</v>
      </c>
      <c r="K66" s="70">
        <v>0.2</v>
      </c>
    </row>
    <row r="67" spans="1:11" s="15" customFormat="1" ht="17.25" customHeight="1">
      <c r="A67" s="521" t="s">
        <v>653</v>
      </c>
      <c r="B67" s="522"/>
      <c r="C67" s="394" t="s">
        <v>186</v>
      </c>
      <c r="D67" s="502" t="s">
        <v>378</v>
      </c>
      <c r="E67" s="353">
        <v>540</v>
      </c>
      <c r="F67" s="29">
        <f t="shared" si="9"/>
        <v>120</v>
      </c>
      <c r="G67" s="360">
        <f t="shared" si="10"/>
        <v>22.5</v>
      </c>
      <c r="H67" s="361">
        <f t="shared" si="11"/>
        <v>24</v>
      </c>
      <c r="I67" s="394">
        <v>210</v>
      </c>
      <c r="J67" s="394">
        <v>4.5</v>
      </c>
      <c r="K67" s="70">
        <v>0.2</v>
      </c>
    </row>
    <row r="68" spans="1:11" s="15" customFormat="1" ht="17.25" customHeight="1">
      <c r="A68" s="589"/>
      <c r="B68" s="590"/>
      <c r="C68" s="394" t="s">
        <v>16</v>
      </c>
      <c r="D68" s="505"/>
      <c r="E68" s="353">
        <v>1110</v>
      </c>
      <c r="F68" s="29">
        <f t="shared" si="9"/>
        <v>111</v>
      </c>
      <c r="G68" s="360">
        <f t="shared" si="10"/>
        <v>50</v>
      </c>
      <c r="H68" s="361">
        <f t="shared" si="11"/>
        <v>22.2</v>
      </c>
      <c r="I68" s="394">
        <v>44</v>
      </c>
      <c r="J68" s="394">
        <v>10</v>
      </c>
      <c r="K68" s="70">
        <v>0.2</v>
      </c>
    </row>
    <row r="69" spans="1:11" s="15" customFormat="1" ht="17.25" customHeight="1">
      <c r="A69" s="523"/>
      <c r="B69" s="524"/>
      <c r="C69" s="394" t="s">
        <v>8</v>
      </c>
      <c r="D69" s="503"/>
      <c r="E69" s="353">
        <v>2090</v>
      </c>
      <c r="F69" s="29">
        <f t="shared" si="9"/>
        <v>104.5</v>
      </c>
      <c r="G69" s="360">
        <f t="shared" si="10"/>
        <v>100</v>
      </c>
      <c r="H69" s="361">
        <f t="shared" si="11"/>
        <v>20.9</v>
      </c>
      <c r="I69" s="394">
        <v>36</v>
      </c>
      <c r="J69" s="394">
        <v>20</v>
      </c>
      <c r="K69" s="70">
        <v>0.2</v>
      </c>
    </row>
    <row r="70" spans="1:11" s="15" customFormat="1" ht="23.25" customHeight="1">
      <c r="A70" s="521" t="s">
        <v>654</v>
      </c>
      <c r="B70" s="522"/>
      <c r="C70" s="394" t="s">
        <v>131</v>
      </c>
      <c r="D70" s="502" t="s">
        <v>378</v>
      </c>
      <c r="E70" s="353">
        <v>780</v>
      </c>
      <c r="F70" s="29">
        <f t="shared" si="9"/>
        <v>111.42857142857143</v>
      </c>
      <c r="G70" s="360">
        <f t="shared" si="10"/>
        <v>35</v>
      </c>
      <c r="H70" s="361">
        <f>E70/G70</f>
        <v>22.285714285714285</v>
      </c>
      <c r="I70" s="394">
        <v>80</v>
      </c>
      <c r="J70" s="394">
        <v>7</v>
      </c>
      <c r="K70" s="70">
        <v>0.2</v>
      </c>
    </row>
    <row r="71" spans="1:11" s="15" customFormat="1" ht="23.25" customHeight="1">
      <c r="A71" s="523"/>
      <c r="B71" s="524"/>
      <c r="C71" s="394" t="s">
        <v>96</v>
      </c>
      <c r="D71" s="503"/>
      <c r="E71" s="353">
        <v>1560</v>
      </c>
      <c r="F71" s="29">
        <f t="shared" si="9"/>
        <v>104</v>
      </c>
      <c r="G71" s="360">
        <f t="shared" si="10"/>
        <v>75</v>
      </c>
      <c r="H71" s="361">
        <f>E71/G71</f>
        <v>20.8</v>
      </c>
      <c r="I71" s="394">
        <v>44</v>
      </c>
      <c r="J71" s="394">
        <v>15</v>
      </c>
      <c r="K71" s="70">
        <v>0.2</v>
      </c>
    </row>
    <row r="72" spans="1:11" s="15" customFormat="1" ht="12.75">
      <c r="A72" s="577" t="s">
        <v>58</v>
      </c>
      <c r="B72" s="499"/>
      <c r="C72" s="367" t="s">
        <v>26</v>
      </c>
      <c r="D72" s="502" t="s">
        <v>24</v>
      </c>
      <c r="E72" s="353">
        <v>530</v>
      </c>
      <c r="F72" s="29">
        <f t="shared" si="9"/>
        <v>88.333333333333329</v>
      </c>
      <c r="G72" s="360">
        <f t="shared" si="10"/>
        <v>30</v>
      </c>
      <c r="H72" s="361">
        <f t="shared" ref="H72:H86" si="12">E72/G72</f>
        <v>17.666666666666668</v>
      </c>
      <c r="I72" s="394">
        <v>80</v>
      </c>
      <c r="J72" s="394">
        <v>6</v>
      </c>
      <c r="K72" s="70">
        <v>0.2</v>
      </c>
    </row>
    <row r="73" spans="1:11" s="15" customFormat="1" ht="12.75">
      <c r="A73" s="578"/>
      <c r="B73" s="579"/>
      <c r="C73" s="367" t="s">
        <v>70</v>
      </c>
      <c r="D73" s="503"/>
      <c r="E73" s="353">
        <v>1000</v>
      </c>
      <c r="F73" s="29">
        <f t="shared" si="9"/>
        <v>83.333333333333329</v>
      </c>
      <c r="G73" s="360">
        <f t="shared" si="10"/>
        <v>60</v>
      </c>
      <c r="H73" s="361">
        <f t="shared" si="12"/>
        <v>16.666666666666668</v>
      </c>
      <c r="I73" s="394">
        <v>44</v>
      </c>
      <c r="J73" s="394">
        <v>12</v>
      </c>
      <c r="K73" s="70">
        <v>0.2</v>
      </c>
    </row>
    <row r="74" spans="1:11" s="15" customFormat="1" ht="12.75">
      <c r="A74" s="520" t="s">
        <v>391</v>
      </c>
      <c r="B74" s="490"/>
      <c r="C74" s="248" t="s">
        <v>28</v>
      </c>
      <c r="D74" s="534" t="s">
        <v>390</v>
      </c>
      <c r="E74" s="353">
        <v>280</v>
      </c>
      <c r="F74" s="249">
        <f t="shared" si="9"/>
        <v>186.66666666666666</v>
      </c>
      <c r="G74" s="250">
        <f t="shared" si="10"/>
        <v>7.5</v>
      </c>
      <c r="H74" s="251">
        <f>E74/G74</f>
        <v>37.333333333333336</v>
      </c>
      <c r="I74" s="248">
        <v>420</v>
      </c>
      <c r="J74" s="248">
        <v>1.5</v>
      </c>
      <c r="K74" s="257">
        <v>0.2</v>
      </c>
    </row>
    <row r="75" spans="1:11" s="15" customFormat="1" ht="12.75">
      <c r="A75" s="493"/>
      <c r="B75" s="494"/>
      <c r="C75" s="248" t="s">
        <v>131</v>
      </c>
      <c r="D75" s="604"/>
      <c r="E75" s="353">
        <v>1100</v>
      </c>
      <c r="F75" s="249">
        <f t="shared" si="9"/>
        <v>157.14285714285714</v>
      </c>
      <c r="G75" s="250">
        <f t="shared" si="10"/>
        <v>35</v>
      </c>
      <c r="H75" s="251">
        <f>E75/G75</f>
        <v>31.428571428571427</v>
      </c>
      <c r="I75" s="248">
        <v>80</v>
      </c>
      <c r="J75" s="248">
        <v>7</v>
      </c>
      <c r="K75" s="431">
        <v>0.2</v>
      </c>
    </row>
    <row r="76" spans="1:11" s="15" customFormat="1" ht="26.25" customHeight="1">
      <c r="A76" s="515" t="s">
        <v>326</v>
      </c>
      <c r="B76" s="516"/>
      <c r="C76" s="394" t="s">
        <v>8</v>
      </c>
      <c r="D76" s="366" t="s">
        <v>379</v>
      </c>
      <c r="E76" s="353">
        <v>2330</v>
      </c>
      <c r="F76" s="29">
        <f t="shared" si="9"/>
        <v>116.5</v>
      </c>
      <c r="G76" s="360">
        <f t="shared" si="10"/>
        <v>20</v>
      </c>
      <c r="H76" s="361">
        <f>E76/G76</f>
        <v>116.5</v>
      </c>
      <c r="I76" s="394">
        <v>420</v>
      </c>
      <c r="J76" s="394">
        <v>20</v>
      </c>
      <c r="K76" s="432">
        <v>1</v>
      </c>
    </row>
    <row r="77" spans="1:11" s="15" customFormat="1" ht="12.75">
      <c r="A77" s="520" t="s">
        <v>59</v>
      </c>
      <c r="B77" s="490"/>
      <c r="C77" s="394" t="s">
        <v>28</v>
      </c>
      <c r="D77" s="502" t="s">
        <v>380</v>
      </c>
      <c r="E77" s="353">
        <v>180</v>
      </c>
      <c r="F77" s="29">
        <f t="shared" si="9"/>
        <v>120</v>
      </c>
      <c r="G77" s="360">
        <f t="shared" si="10"/>
        <v>1.5</v>
      </c>
      <c r="H77" s="361">
        <f t="shared" si="12"/>
        <v>120</v>
      </c>
      <c r="I77" s="394">
        <v>420</v>
      </c>
      <c r="J77" s="394">
        <v>1.5</v>
      </c>
      <c r="K77" s="432">
        <v>1</v>
      </c>
    </row>
    <row r="78" spans="1:11" s="15" customFormat="1" ht="12.75">
      <c r="A78" s="504"/>
      <c r="B78" s="492"/>
      <c r="C78" s="394" t="s">
        <v>27</v>
      </c>
      <c r="D78" s="505"/>
      <c r="E78" s="353">
        <v>490</v>
      </c>
      <c r="F78" s="29">
        <f t="shared" si="9"/>
        <v>98</v>
      </c>
      <c r="G78" s="360">
        <f t="shared" si="10"/>
        <v>5</v>
      </c>
      <c r="H78" s="361">
        <f t="shared" si="12"/>
        <v>98</v>
      </c>
      <c r="I78" s="394">
        <v>80</v>
      </c>
      <c r="J78" s="394">
        <v>5</v>
      </c>
      <c r="K78" s="432">
        <v>1</v>
      </c>
    </row>
    <row r="79" spans="1:11" ht="12.75">
      <c r="A79" s="493"/>
      <c r="B79" s="494"/>
      <c r="C79" s="394" t="s">
        <v>94</v>
      </c>
      <c r="D79" s="503"/>
      <c r="E79" s="353">
        <v>1480</v>
      </c>
      <c r="F79" s="29">
        <f t="shared" si="9"/>
        <v>82.222222222222229</v>
      </c>
      <c r="G79" s="360">
        <f t="shared" si="10"/>
        <v>18</v>
      </c>
      <c r="H79" s="361">
        <f t="shared" si="12"/>
        <v>82.222222222222229</v>
      </c>
      <c r="I79" s="394">
        <v>44</v>
      </c>
      <c r="J79" s="394">
        <v>18</v>
      </c>
      <c r="K79" s="432">
        <v>1</v>
      </c>
    </row>
    <row r="80" spans="1:11" ht="12.75">
      <c r="A80" s="520" t="s">
        <v>60</v>
      </c>
      <c r="B80" s="490"/>
      <c r="C80" s="394" t="s">
        <v>28</v>
      </c>
      <c r="D80" s="502" t="s">
        <v>381</v>
      </c>
      <c r="E80" s="353">
        <v>140</v>
      </c>
      <c r="F80" s="29">
        <f t="shared" si="9"/>
        <v>93.333333333333329</v>
      </c>
      <c r="G80" s="360">
        <f t="shared" si="10"/>
        <v>2.5</v>
      </c>
      <c r="H80" s="361">
        <f t="shared" si="12"/>
        <v>56</v>
      </c>
      <c r="I80" s="394">
        <v>420</v>
      </c>
      <c r="J80" s="394">
        <v>1.5</v>
      </c>
      <c r="K80" s="432">
        <v>0.6</v>
      </c>
    </row>
    <row r="81" spans="1:48" ht="12.75">
      <c r="A81" s="504"/>
      <c r="B81" s="492"/>
      <c r="C81" s="394" t="s">
        <v>27</v>
      </c>
      <c r="D81" s="505"/>
      <c r="E81" s="353">
        <v>390</v>
      </c>
      <c r="F81" s="29">
        <f t="shared" si="9"/>
        <v>78</v>
      </c>
      <c r="G81" s="360">
        <f t="shared" si="10"/>
        <v>8.3333333333333339</v>
      </c>
      <c r="H81" s="361">
        <f t="shared" si="12"/>
        <v>46.8</v>
      </c>
      <c r="I81" s="394">
        <v>80</v>
      </c>
      <c r="J81" s="394">
        <v>5</v>
      </c>
      <c r="K81" s="432">
        <v>0.6</v>
      </c>
    </row>
    <row r="82" spans="1:48" s="4" customFormat="1" ht="12.75">
      <c r="A82" s="493"/>
      <c r="B82" s="494"/>
      <c r="C82" s="394" t="s">
        <v>94</v>
      </c>
      <c r="D82" s="503"/>
      <c r="E82" s="353">
        <v>1250</v>
      </c>
      <c r="F82" s="29">
        <f t="shared" si="9"/>
        <v>69.444444444444443</v>
      </c>
      <c r="G82" s="360">
        <f t="shared" si="10"/>
        <v>30</v>
      </c>
      <c r="H82" s="361">
        <f t="shared" si="12"/>
        <v>41.666666666666664</v>
      </c>
      <c r="I82" s="394">
        <v>44</v>
      </c>
      <c r="J82" s="394">
        <v>18</v>
      </c>
      <c r="K82" s="432">
        <v>0.6</v>
      </c>
    </row>
    <row r="83" spans="1:48" s="4" customFormat="1" ht="12.75">
      <c r="A83" s="520" t="s">
        <v>149</v>
      </c>
      <c r="B83" s="490"/>
      <c r="C83" s="394" t="s">
        <v>69</v>
      </c>
      <c r="D83" s="502" t="s">
        <v>382</v>
      </c>
      <c r="E83" s="353">
        <v>1050</v>
      </c>
      <c r="F83" s="29">
        <f t="shared" si="9"/>
        <v>420</v>
      </c>
      <c r="G83" s="360">
        <f t="shared" si="10"/>
        <v>12.5</v>
      </c>
      <c r="H83" s="361">
        <f>E83/G83</f>
        <v>84</v>
      </c>
      <c r="I83" s="394">
        <v>210</v>
      </c>
      <c r="J83" s="394">
        <v>2.5</v>
      </c>
      <c r="K83" s="432">
        <v>0.2</v>
      </c>
    </row>
    <row r="84" spans="1:48" ht="12.75">
      <c r="A84" s="493"/>
      <c r="B84" s="494"/>
      <c r="C84" s="394" t="s">
        <v>16</v>
      </c>
      <c r="D84" s="503"/>
      <c r="E84" s="353">
        <v>3850</v>
      </c>
      <c r="F84" s="29">
        <f t="shared" si="9"/>
        <v>385</v>
      </c>
      <c r="G84" s="360">
        <f t="shared" si="10"/>
        <v>50</v>
      </c>
      <c r="H84" s="361">
        <f>E84/G84</f>
        <v>77</v>
      </c>
      <c r="I84" s="394">
        <v>44</v>
      </c>
      <c r="J84" s="394">
        <v>10</v>
      </c>
      <c r="K84" s="432">
        <v>0.2</v>
      </c>
    </row>
    <row r="85" spans="1:48" ht="12.75">
      <c r="A85" s="484" t="s">
        <v>61</v>
      </c>
      <c r="B85" s="484"/>
      <c r="C85" s="394" t="s">
        <v>69</v>
      </c>
      <c r="D85" s="502" t="s">
        <v>382</v>
      </c>
      <c r="E85" s="353">
        <v>770</v>
      </c>
      <c r="F85" s="29">
        <f t="shared" si="9"/>
        <v>308</v>
      </c>
      <c r="G85" s="360">
        <f t="shared" si="10"/>
        <v>12.5</v>
      </c>
      <c r="H85" s="361">
        <f t="shared" si="12"/>
        <v>61.6</v>
      </c>
      <c r="I85" s="394">
        <v>210</v>
      </c>
      <c r="J85" s="394">
        <v>2.5</v>
      </c>
      <c r="K85" s="70">
        <v>0.2</v>
      </c>
    </row>
    <row r="86" spans="1:48" ht="12.75">
      <c r="A86" s="484"/>
      <c r="B86" s="484"/>
      <c r="C86" s="394" t="s">
        <v>16</v>
      </c>
      <c r="D86" s="503"/>
      <c r="E86" s="353">
        <v>2840</v>
      </c>
      <c r="F86" s="29">
        <f t="shared" si="9"/>
        <v>284</v>
      </c>
      <c r="G86" s="360">
        <f t="shared" si="10"/>
        <v>50</v>
      </c>
      <c r="H86" s="361">
        <f t="shared" si="12"/>
        <v>56.8</v>
      </c>
      <c r="I86" s="394">
        <v>44</v>
      </c>
      <c r="J86" s="394">
        <v>10</v>
      </c>
      <c r="K86" s="70">
        <v>0.2</v>
      </c>
    </row>
    <row r="88" spans="1:48" ht="12.75">
      <c r="A88" s="457" t="s">
        <v>689</v>
      </c>
      <c r="E88" s="425"/>
      <c r="K88" s="11"/>
      <c r="L88" s="11"/>
      <c r="M88" s="11"/>
      <c r="N88" s="448"/>
      <c r="S88" s="448"/>
      <c r="T88" s="425"/>
      <c r="U88" s="11"/>
      <c r="V88" s="11"/>
      <c r="W88" s="11"/>
      <c r="X88" s="448"/>
      <c r="AC88" s="448"/>
      <c r="AD88" s="425"/>
      <c r="AE88" s="11"/>
      <c r="AF88" s="448"/>
      <c r="AK88" s="425"/>
      <c r="AN88" s="448"/>
      <c r="AO88" s="448"/>
      <c r="AT88" s="425"/>
    </row>
    <row r="89" spans="1:48" ht="12.75">
      <c r="A89" s="51" t="s">
        <v>690</v>
      </c>
      <c r="E89" s="425"/>
      <c r="K89" s="11"/>
      <c r="L89" s="11"/>
      <c r="M89" s="11"/>
      <c r="N89" s="4"/>
      <c r="O89" s="4"/>
      <c r="Q89" s="4"/>
      <c r="R89" s="4"/>
      <c r="S89" s="448"/>
      <c r="T89" s="425"/>
      <c r="U89" s="11"/>
      <c r="V89" s="11"/>
      <c r="W89" s="11"/>
      <c r="X89" s="4"/>
      <c r="Y89" s="4"/>
      <c r="AA89" s="4"/>
      <c r="AB89" s="4"/>
      <c r="AC89" s="448"/>
      <c r="AD89" s="425"/>
      <c r="AE89" s="11"/>
      <c r="AF89" s="4"/>
      <c r="AG89" s="4"/>
      <c r="AI89" s="4"/>
      <c r="AJ89" s="4"/>
      <c r="AK89" s="425"/>
      <c r="AL89" s="4"/>
      <c r="AM89" s="4"/>
      <c r="AN89" s="448"/>
      <c r="AO89" s="4"/>
      <c r="AP89" s="4"/>
      <c r="AQ89" s="4"/>
      <c r="AR89" s="4"/>
      <c r="AS89" s="4"/>
      <c r="AT89" s="425"/>
      <c r="AU89" s="4"/>
      <c r="AV89" s="4"/>
    </row>
    <row r="90" spans="1:48" s="4" customFormat="1" ht="11.25" customHeight="1">
      <c r="A90" s="38"/>
      <c r="B90" s="39"/>
      <c r="C90" s="458"/>
      <c r="D90" s="458"/>
      <c r="E90" s="425"/>
      <c r="F90" s="459"/>
      <c r="G90" s="458"/>
      <c r="H90" s="460"/>
      <c r="P90" s="8"/>
      <c r="T90" s="425"/>
      <c r="Z90" s="8"/>
      <c r="AD90" s="425"/>
      <c r="AH90" s="8"/>
      <c r="AK90" s="425"/>
      <c r="AT90" s="421"/>
    </row>
    <row r="91" spans="1:48" s="4" customFormat="1" ht="12.75">
      <c r="A91" s="51" t="s">
        <v>56</v>
      </c>
      <c r="B91" s="5"/>
      <c r="C91" s="21"/>
      <c r="D91" s="21"/>
      <c r="E91" s="421"/>
      <c r="F91" s="422"/>
      <c r="G91" s="423"/>
      <c r="H91" s="424"/>
      <c r="N91" s="448"/>
      <c r="O91" s="8"/>
      <c r="P91" s="8"/>
      <c r="Q91" s="8"/>
      <c r="R91" s="8"/>
      <c r="T91" s="421"/>
      <c r="X91" s="448"/>
      <c r="Y91" s="8"/>
      <c r="Z91" s="8"/>
      <c r="AA91" s="8"/>
      <c r="AB91" s="8"/>
      <c r="AD91" s="421"/>
      <c r="AF91" s="448"/>
      <c r="AG91" s="8"/>
      <c r="AH91" s="8"/>
      <c r="AI91" s="8"/>
      <c r="AJ91" s="8"/>
      <c r="AK91" s="421"/>
      <c r="AL91" s="8"/>
      <c r="AM91" s="8"/>
      <c r="AO91" s="448"/>
      <c r="AP91" s="8"/>
      <c r="AQ91" s="8"/>
      <c r="AR91" s="8"/>
      <c r="AS91" s="8"/>
      <c r="AT91" s="425"/>
      <c r="AU91" s="8"/>
      <c r="AV91" s="8"/>
    </row>
    <row r="92" spans="1:48" ht="12.75">
      <c r="A92" s="51" t="s">
        <v>89</v>
      </c>
      <c r="E92" s="425"/>
      <c r="K92" s="11"/>
      <c r="L92" s="11"/>
      <c r="M92" s="11"/>
      <c r="N92" s="448"/>
      <c r="S92" s="448"/>
      <c r="T92" s="425"/>
      <c r="U92" s="11"/>
      <c r="V92" s="11"/>
      <c r="W92" s="11"/>
      <c r="X92" s="448"/>
      <c r="AC92" s="448"/>
      <c r="AD92" s="425"/>
      <c r="AE92" s="11"/>
      <c r="AF92" s="448"/>
      <c r="AK92" s="425"/>
      <c r="AN92" s="448"/>
      <c r="AO92" s="448"/>
      <c r="AT92" s="425"/>
    </row>
    <row r="108" spans="1:1">
      <c r="A108" s="9" t="s">
        <v>1</v>
      </c>
    </row>
  </sheetData>
  <mergeCells count="82">
    <mergeCell ref="D48:D49"/>
    <mergeCell ref="D50:D51"/>
    <mergeCell ref="D52:D53"/>
    <mergeCell ref="A80:B82"/>
    <mergeCell ref="D80:D82"/>
    <mergeCell ref="A83:B84"/>
    <mergeCell ref="D83:D84"/>
    <mergeCell ref="A85:B86"/>
    <mergeCell ref="D85:D86"/>
    <mergeCell ref="D72:D73"/>
    <mergeCell ref="A74:B75"/>
    <mergeCell ref="D74:D75"/>
    <mergeCell ref="A76:B76"/>
    <mergeCell ref="A77:B79"/>
    <mergeCell ref="D77:D79"/>
    <mergeCell ref="A72:B73"/>
    <mergeCell ref="A61:B62"/>
    <mergeCell ref="D61:D62"/>
    <mergeCell ref="A63:B64"/>
    <mergeCell ref="D63:D64"/>
    <mergeCell ref="A65:B66"/>
    <mergeCell ref="D65:D66"/>
    <mergeCell ref="A52:B53"/>
    <mergeCell ref="A54:A59"/>
    <mergeCell ref="C54:C56"/>
    <mergeCell ref="F54:F56"/>
    <mergeCell ref="C57:C59"/>
    <mergeCell ref="F57:F59"/>
    <mergeCell ref="A21:A22"/>
    <mergeCell ref="C21:C22"/>
    <mergeCell ref="F21:F22"/>
    <mergeCell ref="I21:I22"/>
    <mergeCell ref="A12:A15"/>
    <mergeCell ref="B12:B13"/>
    <mergeCell ref="B14:B15"/>
    <mergeCell ref="C26:C27"/>
    <mergeCell ref="A38:A39"/>
    <mergeCell ref="C40:C41"/>
    <mergeCell ref="C28:C29"/>
    <mergeCell ref="A30:A32"/>
    <mergeCell ref="C30:C32"/>
    <mergeCell ref="A34:A36"/>
    <mergeCell ref="C34:C36"/>
    <mergeCell ref="B38:B39"/>
    <mergeCell ref="A40:A43"/>
    <mergeCell ref="C42:C43"/>
    <mergeCell ref="A26:A29"/>
    <mergeCell ref="I26:I27"/>
    <mergeCell ref="F28:F29"/>
    <mergeCell ref="I28:I29"/>
    <mergeCell ref="F30:F32"/>
    <mergeCell ref="I30:I32"/>
    <mergeCell ref="F26:F27"/>
    <mergeCell ref="F34:F36"/>
    <mergeCell ref="I34:I36"/>
    <mergeCell ref="A67:B69"/>
    <mergeCell ref="D67:D69"/>
    <mergeCell ref="A70:B71"/>
    <mergeCell ref="D70:D71"/>
    <mergeCell ref="A44:A47"/>
    <mergeCell ref="C44:C45"/>
    <mergeCell ref="F44:F45"/>
    <mergeCell ref="A50:B51"/>
    <mergeCell ref="A48:B49"/>
    <mergeCell ref="D38:D39"/>
    <mergeCell ref="I44:I45"/>
    <mergeCell ref="C46:C47"/>
    <mergeCell ref="F46:F47"/>
    <mergeCell ref="I46:I47"/>
    <mergeCell ref="A1:D5"/>
    <mergeCell ref="A6:B6"/>
    <mergeCell ref="A8:A9"/>
    <mergeCell ref="B8:B9"/>
    <mergeCell ref="D8:D9"/>
    <mergeCell ref="A10:B11"/>
    <mergeCell ref="D10:D11"/>
    <mergeCell ref="D16:D17"/>
    <mergeCell ref="A18:B19"/>
    <mergeCell ref="D18:D19"/>
    <mergeCell ref="D14:D15"/>
    <mergeCell ref="D12:D13"/>
    <mergeCell ref="A16:B17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66"/>
    <pageSetUpPr fitToPage="1"/>
  </sheetPr>
  <dimension ref="A1:M95"/>
  <sheetViews>
    <sheetView showGridLines="0" zoomScaleNormal="100" workbookViewId="0">
      <pane xSplit="1" ySplit="7" topLeftCell="B8" activePane="bottomRight" state="frozen"/>
      <selection activeCell="I1" sqref="I1"/>
      <selection pane="topRight" activeCell="I1" sqref="I1"/>
      <selection pane="bottomLeft" activeCell="I1" sqref="I1"/>
      <selection pane="bottomRight" activeCell="F5" sqref="F5"/>
    </sheetView>
  </sheetViews>
  <sheetFormatPr defaultColWidth="8.7109375" defaultRowHeight="12.75"/>
  <cols>
    <col min="1" max="1" width="46.85546875" customWidth="1"/>
    <col min="2" max="2" width="38.140625" customWidth="1"/>
    <col min="3" max="3" width="6.5703125" customWidth="1"/>
    <col min="4" max="4" width="9.42578125" customWidth="1"/>
    <col min="5" max="5" width="12.42578125" bestFit="1" customWidth="1"/>
    <col min="6" max="6" width="9.140625" style="28" customWidth="1"/>
    <col min="7" max="7" width="8.28515625" style="3" customWidth="1"/>
    <col min="8" max="8" width="7.5703125" customWidth="1"/>
    <col min="9" max="9" width="7.28515625" style="3" bestFit="1" customWidth="1"/>
    <col min="10" max="10" width="10.140625" style="14" customWidth="1"/>
    <col min="11" max="11" width="3" hidden="1" customWidth="1"/>
    <col min="12" max="12" width="3" bestFit="1" customWidth="1"/>
  </cols>
  <sheetData>
    <row r="1" spans="1:12" s="4" customFormat="1" ht="12.75" customHeight="1">
      <c r="B1" s="471" t="s">
        <v>52</v>
      </c>
      <c r="C1" s="471"/>
      <c r="D1" s="471"/>
      <c r="E1" s="471"/>
      <c r="F1" s="6"/>
      <c r="G1" s="26"/>
      <c r="H1" s="22"/>
      <c r="I1" s="23"/>
      <c r="J1" s="34" t="s">
        <v>476</v>
      </c>
    </row>
    <row r="2" spans="1:12" ht="14.25" customHeight="1">
      <c r="A2" s="36"/>
      <c r="B2" s="471"/>
      <c r="C2" s="471"/>
      <c r="D2" s="471"/>
      <c r="E2" s="471"/>
      <c r="F2" s="6"/>
      <c r="G2" s="18"/>
      <c r="H2" s="18"/>
      <c r="I2" s="18"/>
      <c r="J2" s="35" t="s">
        <v>245</v>
      </c>
    </row>
    <row r="3" spans="1:12" ht="14.25" customHeight="1">
      <c r="A3" s="36"/>
      <c r="B3" s="471"/>
      <c r="C3" s="471"/>
      <c r="D3" s="471"/>
      <c r="E3" s="471"/>
      <c r="F3" s="6"/>
      <c r="G3" s="18"/>
      <c r="H3" s="18"/>
      <c r="I3" s="18"/>
      <c r="J3" s="35" t="s">
        <v>66</v>
      </c>
    </row>
    <row r="4" spans="1:12" s="4" customFormat="1" ht="12.75" customHeight="1">
      <c r="A4" s="36"/>
      <c r="B4" s="471"/>
      <c r="C4" s="471"/>
      <c r="D4" s="471"/>
      <c r="E4" s="471"/>
      <c r="F4" s="6"/>
      <c r="G4" s="7"/>
      <c r="H4" s="22"/>
      <c r="I4" s="23"/>
      <c r="J4" s="35" t="s">
        <v>62</v>
      </c>
    </row>
    <row r="5" spans="1:12" s="4" customFormat="1" ht="12.75" customHeight="1">
      <c r="A5" s="37"/>
      <c r="B5" s="472"/>
      <c r="C5" s="472"/>
      <c r="D5" s="472"/>
      <c r="E5" s="472"/>
      <c r="F5" s="668" t="s">
        <v>695</v>
      </c>
      <c r="G5" s="60">
        <v>12</v>
      </c>
      <c r="I5" s="23"/>
      <c r="J5" s="403" t="s">
        <v>571</v>
      </c>
    </row>
    <row r="6" spans="1:12" s="8" customFormat="1" ht="45">
      <c r="A6" s="473" t="s">
        <v>79</v>
      </c>
      <c r="B6" s="613"/>
      <c r="C6" s="64" t="s">
        <v>76</v>
      </c>
      <c r="D6" s="31" t="s">
        <v>77</v>
      </c>
      <c r="E6" s="258" t="s">
        <v>72</v>
      </c>
      <c r="F6" s="259" t="s">
        <v>396</v>
      </c>
      <c r="G6" s="259" t="s">
        <v>5</v>
      </c>
      <c r="H6" s="67" t="s">
        <v>3</v>
      </c>
      <c r="I6" s="66" t="s">
        <v>4</v>
      </c>
      <c r="J6" s="31" t="s">
        <v>71</v>
      </c>
    </row>
    <row r="7" spans="1:12" ht="15">
      <c r="A7" s="58" t="s">
        <v>0</v>
      </c>
      <c r="B7" s="428"/>
      <c r="C7" s="428"/>
      <c r="D7" s="428"/>
      <c r="E7" s="428"/>
      <c r="F7" s="429"/>
      <c r="G7" s="428"/>
      <c r="H7" s="428"/>
      <c r="I7" s="428"/>
      <c r="J7" s="59"/>
      <c r="K7" s="73"/>
      <c r="L7" s="8"/>
    </row>
    <row r="8" spans="1:12" ht="12.75" customHeight="1">
      <c r="A8" s="475" t="s">
        <v>660</v>
      </c>
      <c r="B8" s="478" t="s">
        <v>553</v>
      </c>
      <c r="C8" s="413">
        <v>1.46</v>
      </c>
      <c r="D8" s="447">
        <v>0.9</v>
      </c>
      <c r="E8" s="480" t="s">
        <v>74</v>
      </c>
      <c r="F8" s="353">
        <v>340</v>
      </c>
      <c r="G8" s="352">
        <f t="shared" ref="G8:G23" si="0">F8/C8</f>
        <v>232.87671232876713</v>
      </c>
      <c r="H8" s="351">
        <f>D8*K8</f>
        <v>10.8</v>
      </c>
      <c r="I8" s="350">
        <f t="shared" ref="I8:I23" si="1">F8/H8</f>
        <v>31.481481481481481</v>
      </c>
      <c r="J8" s="359">
        <v>378</v>
      </c>
      <c r="K8" s="73">
        <v>12</v>
      </c>
    </row>
    <row r="9" spans="1:12" ht="12.75" customHeight="1">
      <c r="A9" s="476"/>
      <c r="B9" s="607"/>
      <c r="C9" s="413">
        <v>4.4000000000000004</v>
      </c>
      <c r="D9" s="447">
        <v>2.7</v>
      </c>
      <c r="E9" s="605"/>
      <c r="F9" s="353">
        <v>830</v>
      </c>
      <c r="G9" s="352">
        <f t="shared" si="0"/>
        <v>188.63636363636363</v>
      </c>
      <c r="H9" s="351">
        <f>D9*K9</f>
        <v>32.400000000000006</v>
      </c>
      <c r="I9" s="350">
        <f t="shared" si="1"/>
        <v>25.617283950617278</v>
      </c>
      <c r="J9" s="349">
        <v>180</v>
      </c>
      <c r="K9" s="73">
        <v>12</v>
      </c>
    </row>
    <row r="10" spans="1:12">
      <c r="A10" s="477"/>
      <c r="B10" s="479"/>
      <c r="C10" s="413">
        <v>14.6</v>
      </c>
      <c r="D10" s="447">
        <v>9</v>
      </c>
      <c r="E10" s="605"/>
      <c r="F10" s="353">
        <v>2540</v>
      </c>
      <c r="G10" s="352">
        <f t="shared" si="0"/>
        <v>173.97260273972603</v>
      </c>
      <c r="H10" s="351">
        <f>D10*K10</f>
        <v>108</v>
      </c>
      <c r="I10" s="350">
        <f t="shared" si="1"/>
        <v>23.518518518518519</v>
      </c>
      <c r="J10" s="359">
        <v>44</v>
      </c>
      <c r="K10" s="73">
        <v>12</v>
      </c>
    </row>
    <row r="11" spans="1:12" ht="12.75" customHeight="1">
      <c r="A11" s="610" t="s">
        <v>661</v>
      </c>
      <c r="B11" s="478" t="s">
        <v>554</v>
      </c>
      <c r="C11" s="413">
        <v>1.3</v>
      </c>
      <c r="D11" s="447">
        <v>0.9</v>
      </c>
      <c r="E11" s="480" t="s">
        <v>74</v>
      </c>
      <c r="F11" s="353">
        <v>310</v>
      </c>
      <c r="G11" s="352">
        <f t="shared" si="0"/>
        <v>238.46153846153845</v>
      </c>
      <c r="H11" s="351">
        <f>D11*K11</f>
        <v>10.8</v>
      </c>
      <c r="I11" s="350">
        <f t="shared" si="1"/>
        <v>28.703703703703702</v>
      </c>
      <c r="J11" s="359">
        <v>378</v>
      </c>
      <c r="K11" s="73">
        <v>12</v>
      </c>
    </row>
    <row r="12" spans="1:12">
      <c r="A12" s="611"/>
      <c r="B12" s="607"/>
      <c r="C12" s="413">
        <v>4</v>
      </c>
      <c r="D12" s="447">
        <v>2.7</v>
      </c>
      <c r="E12" s="605"/>
      <c r="F12" s="353">
        <v>660</v>
      </c>
      <c r="G12" s="352">
        <f t="shared" si="0"/>
        <v>165</v>
      </c>
      <c r="H12" s="351">
        <f>D12*K12</f>
        <v>32.400000000000006</v>
      </c>
      <c r="I12" s="350">
        <f t="shared" si="1"/>
        <v>20.370370370370367</v>
      </c>
      <c r="J12" s="349">
        <v>180</v>
      </c>
      <c r="K12" s="73">
        <v>12</v>
      </c>
    </row>
    <row r="13" spans="1:12" ht="12.75" customHeight="1">
      <c r="A13" s="611"/>
      <c r="B13" s="607"/>
      <c r="C13" s="413">
        <v>13.2</v>
      </c>
      <c r="D13" s="447">
        <v>9</v>
      </c>
      <c r="E13" s="605"/>
      <c r="F13" s="353">
        <v>2060</v>
      </c>
      <c r="G13" s="352">
        <f t="shared" si="0"/>
        <v>156.06060606060606</v>
      </c>
      <c r="H13" s="351">
        <f>D13*K13</f>
        <v>108</v>
      </c>
      <c r="I13" s="350">
        <f t="shared" si="1"/>
        <v>19.074074074074073</v>
      </c>
      <c r="J13" s="359">
        <v>44</v>
      </c>
      <c r="K13" s="73">
        <v>12</v>
      </c>
    </row>
    <row r="14" spans="1:12">
      <c r="A14" s="611"/>
      <c r="B14" s="479"/>
      <c r="C14" s="413">
        <v>23.5</v>
      </c>
      <c r="D14" s="447">
        <v>16</v>
      </c>
      <c r="E14" s="398"/>
      <c r="F14" s="353">
        <v>3540</v>
      </c>
      <c r="G14" s="352">
        <f>F14/C14</f>
        <v>150.63829787234042</v>
      </c>
      <c r="H14" s="351">
        <f>D14*K14</f>
        <v>192</v>
      </c>
      <c r="I14" s="350">
        <f>F14/H14</f>
        <v>18.4375</v>
      </c>
      <c r="J14" s="359">
        <v>36</v>
      </c>
      <c r="K14" s="73">
        <v>12</v>
      </c>
    </row>
    <row r="15" spans="1:12" ht="12.75" customHeight="1">
      <c r="A15" s="611"/>
      <c r="B15" s="478" t="s">
        <v>555</v>
      </c>
      <c r="C15" s="413">
        <v>1.25</v>
      </c>
      <c r="D15" s="447">
        <v>0.9</v>
      </c>
      <c r="E15" s="480" t="s">
        <v>74</v>
      </c>
      <c r="F15" s="353">
        <v>270</v>
      </c>
      <c r="G15" s="350">
        <f t="shared" si="0"/>
        <v>216</v>
      </c>
      <c r="H15" s="351">
        <f>D15*K15</f>
        <v>10.8</v>
      </c>
      <c r="I15" s="350">
        <f t="shared" si="1"/>
        <v>25</v>
      </c>
      <c r="J15" s="359">
        <v>378</v>
      </c>
      <c r="K15" s="73">
        <v>12</v>
      </c>
    </row>
    <row r="16" spans="1:12" ht="12.75" customHeight="1">
      <c r="A16" s="611"/>
      <c r="B16" s="607"/>
      <c r="C16" s="413">
        <v>3.75</v>
      </c>
      <c r="D16" s="447">
        <v>2.7</v>
      </c>
      <c r="E16" s="605"/>
      <c r="F16" s="353">
        <v>740</v>
      </c>
      <c r="G16" s="350">
        <f t="shared" si="0"/>
        <v>197.33333333333334</v>
      </c>
      <c r="H16" s="351">
        <f>D16*K16</f>
        <v>32.400000000000006</v>
      </c>
      <c r="I16" s="350">
        <f t="shared" si="1"/>
        <v>22.839506172839503</v>
      </c>
      <c r="J16" s="349">
        <v>180</v>
      </c>
      <c r="K16" s="73">
        <v>12</v>
      </c>
    </row>
    <row r="17" spans="1:11">
      <c r="A17" s="612"/>
      <c r="B17" s="479"/>
      <c r="C17" s="413">
        <v>12.5</v>
      </c>
      <c r="D17" s="447">
        <v>9</v>
      </c>
      <c r="E17" s="605"/>
      <c r="F17" s="353">
        <v>2240</v>
      </c>
      <c r="G17" s="350">
        <f t="shared" si="0"/>
        <v>179.2</v>
      </c>
      <c r="H17" s="351">
        <f>D17*K17</f>
        <v>108</v>
      </c>
      <c r="I17" s="350">
        <f t="shared" si="1"/>
        <v>20.74074074074074</v>
      </c>
      <c r="J17" s="359">
        <v>44</v>
      </c>
      <c r="K17" s="73">
        <v>12</v>
      </c>
    </row>
    <row r="18" spans="1:11" ht="12.75" customHeight="1">
      <c r="A18" s="475" t="s">
        <v>662</v>
      </c>
      <c r="B18" s="478" t="s">
        <v>556</v>
      </c>
      <c r="C18" s="413">
        <v>1.56</v>
      </c>
      <c r="D18" s="447">
        <v>0.9</v>
      </c>
      <c r="E18" s="480" t="s">
        <v>74</v>
      </c>
      <c r="F18" s="353">
        <v>220</v>
      </c>
      <c r="G18" s="352">
        <f t="shared" si="0"/>
        <v>141.02564102564102</v>
      </c>
      <c r="H18" s="351">
        <f>D18*K18</f>
        <v>10.8</v>
      </c>
      <c r="I18" s="350">
        <f t="shared" si="1"/>
        <v>20.37037037037037</v>
      </c>
      <c r="J18" s="359">
        <v>378</v>
      </c>
      <c r="K18" s="73">
        <v>12</v>
      </c>
    </row>
    <row r="19" spans="1:11" ht="12.75" customHeight="1">
      <c r="A19" s="476"/>
      <c r="B19" s="607"/>
      <c r="C19" s="413">
        <v>4.7</v>
      </c>
      <c r="D19" s="447">
        <v>2.7</v>
      </c>
      <c r="E19" s="605"/>
      <c r="F19" s="353">
        <v>550</v>
      </c>
      <c r="G19" s="352">
        <f t="shared" si="0"/>
        <v>117.02127659574468</v>
      </c>
      <c r="H19" s="351">
        <f>D19*K19</f>
        <v>32.400000000000006</v>
      </c>
      <c r="I19" s="350">
        <f t="shared" si="1"/>
        <v>16.975308641975307</v>
      </c>
      <c r="J19" s="349">
        <v>180</v>
      </c>
      <c r="K19" s="73">
        <v>12</v>
      </c>
    </row>
    <row r="20" spans="1:11">
      <c r="A20" s="477"/>
      <c r="B20" s="479"/>
      <c r="C20" s="413">
        <v>15.6</v>
      </c>
      <c r="D20" s="447">
        <v>9</v>
      </c>
      <c r="E20" s="605"/>
      <c r="F20" s="353">
        <v>1690</v>
      </c>
      <c r="G20" s="352">
        <f t="shared" si="0"/>
        <v>108.33333333333334</v>
      </c>
      <c r="H20" s="351">
        <f>D20*K20</f>
        <v>108</v>
      </c>
      <c r="I20" s="350">
        <f t="shared" si="1"/>
        <v>15.648148148148149</v>
      </c>
      <c r="J20" s="359">
        <v>44</v>
      </c>
      <c r="K20" s="73">
        <v>12</v>
      </c>
    </row>
    <row r="21" spans="1:11" ht="12.75" customHeight="1">
      <c r="A21" s="475" t="s">
        <v>663</v>
      </c>
      <c r="B21" s="478" t="s">
        <v>557</v>
      </c>
      <c r="C21" s="413">
        <v>1.18</v>
      </c>
      <c r="D21" s="447">
        <v>0.9</v>
      </c>
      <c r="E21" s="480" t="s">
        <v>74</v>
      </c>
      <c r="F21" s="353">
        <v>530</v>
      </c>
      <c r="G21" s="352">
        <f t="shared" si="0"/>
        <v>449.15254237288138</v>
      </c>
      <c r="H21" s="351">
        <f>D21*K21</f>
        <v>10.8</v>
      </c>
      <c r="I21" s="350">
        <f t="shared" si="1"/>
        <v>49.074074074074069</v>
      </c>
      <c r="J21" s="359">
        <v>378</v>
      </c>
      <c r="K21" s="73">
        <v>12</v>
      </c>
    </row>
    <row r="22" spans="1:11">
      <c r="A22" s="476"/>
      <c r="B22" s="607"/>
      <c r="C22" s="413">
        <v>3.52</v>
      </c>
      <c r="D22" s="447">
        <v>2.7</v>
      </c>
      <c r="E22" s="605"/>
      <c r="F22" s="353">
        <v>1450</v>
      </c>
      <c r="G22" s="352">
        <f t="shared" si="0"/>
        <v>411.93181818181819</v>
      </c>
      <c r="H22" s="351">
        <f>D22*K22</f>
        <v>32.400000000000006</v>
      </c>
      <c r="I22" s="350">
        <f t="shared" si="1"/>
        <v>44.753086419753082</v>
      </c>
      <c r="J22" s="349">
        <v>180</v>
      </c>
      <c r="K22" s="73">
        <v>12</v>
      </c>
    </row>
    <row r="23" spans="1:11" ht="12.75" customHeight="1">
      <c r="A23" s="477"/>
      <c r="B23" s="479"/>
      <c r="C23" s="413">
        <v>11.7</v>
      </c>
      <c r="D23" s="447">
        <v>9</v>
      </c>
      <c r="E23" s="605"/>
      <c r="F23" s="353">
        <v>4550</v>
      </c>
      <c r="G23" s="352">
        <f t="shared" si="0"/>
        <v>388.88888888888891</v>
      </c>
      <c r="H23" s="351">
        <f>D23*K23</f>
        <v>108</v>
      </c>
      <c r="I23" s="350">
        <f t="shared" si="1"/>
        <v>42.129629629629626</v>
      </c>
      <c r="J23" s="359">
        <v>44</v>
      </c>
      <c r="K23" s="73">
        <v>12</v>
      </c>
    </row>
    <row r="24" spans="1:11" ht="15">
      <c r="A24" s="430" t="s">
        <v>324</v>
      </c>
      <c r="B24" s="348"/>
      <c r="C24" s="370"/>
      <c r="D24" s="370"/>
      <c r="E24" s="370"/>
      <c r="F24" s="371"/>
      <c r="G24" s="364"/>
      <c r="H24" s="364"/>
      <c r="I24" s="364"/>
      <c r="J24" s="365"/>
      <c r="K24" s="73"/>
    </row>
    <row r="25" spans="1:11" ht="12.75" customHeight="1">
      <c r="A25" s="608" t="s">
        <v>664</v>
      </c>
      <c r="B25" s="478" t="s">
        <v>558</v>
      </c>
      <c r="C25" s="413">
        <v>1.46</v>
      </c>
      <c r="D25" s="447">
        <v>0.9</v>
      </c>
      <c r="E25" s="480" t="s">
        <v>75</v>
      </c>
      <c r="F25" s="353">
        <v>500</v>
      </c>
      <c r="G25" s="352">
        <f t="shared" ref="G25:G44" si="2">F25/C25</f>
        <v>342.46575342465752</v>
      </c>
      <c r="H25" s="351">
        <f>D25*K25</f>
        <v>12.6</v>
      </c>
      <c r="I25" s="350">
        <f t="shared" ref="I25:I47" si="3">F25/H25</f>
        <v>39.682539682539684</v>
      </c>
      <c r="J25" s="359">
        <v>378</v>
      </c>
      <c r="K25" s="73">
        <v>14</v>
      </c>
    </row>
    <row r="26" spans="1:11" ht="12.75" customHeight="1">
      <c r="A26" s="609"/>
      <c r="B26" s="607"/>
      <c r="C26" s="413">
        <v>4.4000000000000004</v>
      </c>
      <c r="D26" s="447">
        <v>2.7</v>
      </c>
      <c r="E26" s="605"/>
      <c r="F26" s="353">
        <v>1280</v>
      </c>
      <c r="G26" s="352">
        <f t="shared" si="2"/>
        <v>290.90909090909088</v>
      </c>
      <c r="H26" s="351">
        <f>D26*K26</f>
        <v>37.800000000000004</v>
      </c>
      <c r="I26" s="350">
        <f t="shared" si="3"/>
        <v>33.862433862433861</v>
      </c>
      <c r="J26" s="349">
        <v>180</v>
      </c>
      <c r="K26" s="73">
        <v>14</v>
      </c>
    </row>
    <row r="27" spans="1:11">
      <c r="A27" s="609"/>
      <c r="B27" s="479"/>
      <c r="C27" s="413">
        <v>14.6</v>
      </c>
      <c r="D27" s="447">
        <v>9</v>
      </c>
      <c r="E27" s="605"/>
      <c r="F27" s="353">
        <v>4140</v>
      </c>
      <c r="G27" s="352">
        <f t="shared" si="2"/>
        <v>283.56164383561645</v>
      </c>
      <c r="H27" s="351">
        <f>D27*K27</f>
        <v>126</v>
      </c>
      <c r="I27" s="350">
        <f t="shared" si="3"/>
        <v>32.857142857142854</v>
      </c>
      <c r="J27" s="359">
        <v>44</v>
      </c>
      <c r="K27" s="73">
        <v>14</v>
      </c>
    </row>
    <row r="28" spans="1:11" ht="12.75" customHeight="1">
      <c r="A28" s="475" t="s">
        <v>665</v>
      </c>
      <c r="B28" s="478" t="s">
        <v>559</v>
      </c>
      <c r="C28" s="413">
        <v>1.3</v>
      </c>
      <c r="D28" s="447">
        <v>0.9</v>
      </c>
      <c r="E28" s="480" t="s">
        <v>74</v>
      </c>
      <c r="F28" s="353">
        <v>330</v>
      </c>
      <c r="G28" s="352">
        <f t="shared" si="2"/>
        <v>253.84615384615384</v>
      </c>
      <c r="H28" s="351">
        <f>D28*K28</f>
        <v>10.8</v>
      </c>
      <c r="I28" s="350">
        <f t="shared" si="3"/>
        <v>30.555555555555554</v>
      </c>
      <c r="J28" s="359">
        <v>378</v>
      </c>
      <c r="K28" s="73">
        <v>12</v>
      </c>
    </row>
    <row r="29" spans="1:11">
      <c r="A29" s="476"/>
      <c r="B29" s="607"/>
      <c r="C29" s="413">
        <v>3.9</v>
      </c>
      <c r="D29" s="447">
        <v>2.7</v>
      </c>
      <c r="E29" s="605"/>
      <c r="F29" s="353">
        <v>880</v>
      </c>
      <c r="G29" s="352">
        <f t="shared" si="2"/>
        <v>225.64102564102564</v>
      </c>
      <c r="H29" s="351">
        <f>D29*K29</f>
        <v>32.400000000000006</v>
      </c>
      <c r="I29" s="350">
        <f t="shared" si="3"/>
        <v>27.16049382716049</v>
      </c>
      <c r="J29" s="349">
        <v>180</v>
      </c>
      <c r="K29" s="73">
        <v>12</v>
      </c>
    </row>
    <row r="30" spans="1:11" ht="12.75" customHeight="1">
      <c r="A30" s="476"/>
      <c r="B30" s="607"/>
      <c r="C30" s="413">
        <v>13</v>
      </c>
      <c r="D30" s="447">
        <v>9</v>
      </c>
      <c r="E30" s="605"/>
      <c r="F30" s="353">
        <v>2510</v>
      </c>
      <c r="G30" s="352">
        <f t="shared" si="2"/>
        <v>193.07692307692307</v>
      </c>
      <c r="H30" s="351">
        <f>D30*K30</f>
        <v>108</v>
      </c>
      <c r="I30" s="350">
        <f t="shared" si="3"/>
        <v>23.24074074074074</v>
      </c>
      <c r="J30" s="359">
        <v>44</v>
      </c>
      <c r="K30" s="73">
        <v>12</v>
      </c>
    </row>
    <row r="31" spans="1:11">
      <c r="A31" s="476"/>
      <c r="B31" s="479"/>
      <c r="C31" s="413">
        <v>23.2</v>
      </c>
      <c r="D31" s="447">
        <v>16</v>
      </c>
      <c r="E31" s="398"/>
      <c r="F31" s="353">
        <v>4330</v>
      </c>
      <c r="G31" s="352">
        <f>F31/C31</f>
        <v>186.63793103448276</v>
      </c>
      <c r="H31" s="351">
        <f>D31*K31</f>
        <v>192</v>
      </c>
      <c r="I31" s="350">
        <f>F31/H31</f>
        <v>22.552083333333332</v>
      </c>
      <c r="J31" s="359">
        <v>45</v>
      </c>
      <c r="K31" s="73">
        <v>12</v>
      </c>
    </row>
    <row r="32" spans="1:11" s="355" customFormat="1" ht="12.75" customHeight="1">
      <c r="A32" s="476"/>
      <c r="B32" s="478" t="s">
        <v>560</v>
      </c>
      <c r="C32" s="413">
        <v>1.24</v>
      </c>
      <c r="D32" s="447">
        <v>0.9</v>
      </c>
      <c r="E32" s="480" t="s">
        <v>74</v>
      </c>
      <c r="F32" s="353">
        <v>280</v>
      </c>
      <c r="G32" s="352">
        <f t="shared" ref="G32:G34" si="4">F32/C32</f>
        <v>225.80645161290323</v>
      </c>
      <c r="H32" s="351">
        <f>D32*K32</f>
        <v>10.8</v>
      </c>
      <c r="I32" s="350">
        <f>F32/H32</f>
        <v>25.925925925925924</v>
      </c>
      <c r="J32" s="359">
        <v>378</v>
      </c>
      <c r="K32" s="362">
        <v>12</v>
      </c>
    </row>
    <row r="33" spans="1:12" s="355" customFormat="1" ht="12.75" customHeight="1">
      <c r="A33" s="476"/>
      <c r="B33" s="607"/>
      <c r="C33" s="413">
        <v>3.72</v>
      </c>
      <c r="D33" s="447">
        <v>2.7</v>
      </c>
      <c r="E33" s="605"/>
      <c r="F33" s="353">
        <v>780</v>
      </c>
      <c r="G33" s="352">
        <f t="shared" si="4"/>
        <v>209.67741935483869</v>
      </c>
      <c r="H33" s="351">
        <f>D33*K33</f>
        <v>32.400000000000006</v>
      </c>
      <c r="I33" s="350">
        <f>F33/H33</f>
        <v>24.074074074074069</v>
      </c>
      <c r="J33" s="349">
        <v>180</v>
      </c>
      <c r="K33" s="362">
        <v>12</v>
      </c>
    </row>
    <row r="34" spans="1:12" s="355" customFormat="1">
      <c r="A34" s="477"/>
      <c r="B34" s="607"/>
      <c r="C34" s="413">
        <v>12.4</v>
      </c>
      <c r="D34" s="447">
        <v>9</v>
      </c>
      <c r="E34" s="605"/>
      <c r="F34" s="353">
        <v>2360</v>
      </c>
      <c r="G34" s="352">
        <f t="shared" si="4"/>
        <v>190.32258064516128</v>
      </c>
      <c r="H34" s="351">
        <f>D34*K34</f>
        <v>108</v>
      </c>
      <c r="I34" s="350">
        <f>F34/H34</f>
        <v>21.851851851851851</v>
      </c>
      <c r="J34" s="359">
        <v>44</v>
      </c>
      <c r="K34" s="362">
        <v>12</v>
      </c>
    </row>
    <row r="35" spans="1:12" ht="12.75" customHeight="1">
      <c r="A35" s="475" t="s">
        <v>667</v>
      </c>
      <c r="B35" s="478" t="s">
        <v>561</v>
      </c>
      <c r="C35" s="413">
        <v>1.42</v>
      </c>
      <c r="D35" s="447">
        <v>0.9</v>
      </c>
      <c r="E35" s="480" t="s">
        <v>74</v>
      </c>
      <c r="F35" s="353">
        <v>480</v>
      </c>
      <c r="G35" s="352">
        <f t="shared" si="2"/>
        <v>338.02816901408454</v>
      </c>
      <c r="H35" s="351">
        <f>D35*K35</f>
        <v>10.8</v>
      </c>
      <c r="I35" s="350">
        <f t="shared" si="3"/>
        <v>44.444444444444443</v>
      </c>
      <c r="J35" s="359">
        <v>378</v>
      </c>
      <c r="K35" s="73">
        <v>12</v>
      </c>
    </row>
    <row r="36" spans="1:12" ht="12.75" customHeight="1">
      <c r="A36" s="476"/>
      <c r="B36" s="607"/>
      <c r="C36" s="413">
        <v>4.3</v>
      </c>
      <c r="D36" s="447">
        <v>2.7</v>
      </c>
      <c r="E36" s="605"/>
      <c r="F36" s="353">
        <v>1240</v>
      </c>
      <c r="G36" s="352">
        <f t="shared" si="2"/>
        <v>288.37209302325584</v>
      </c>
      <c r="H36" s="351">
        <f>D36*K36</f>
        <v>32.400000000000006</v>
      </c>
      <c r="I36" s="350">
        <f t="shared" si="3"/>
        <v>38.271604938271601</v>
      </c>
      <c r="J36" s="349">
        <v>180</v>
      </c>
      <c r="K36" s="73">
        <v>12</v>
      </c>
    </row>
    <row r="37" spans="1:12">
      <c r="A37" s="477"/>
      <c r="B37" s="479"/>
      <c r="C37" s="413">
        <v>14.4</v>
      </c>
      <c r="D37" s="447">
        <v>9</v>
      </c>
      <c r="E37" s="605"/>
      <c r="F37" s="353">
        <v>3990</v>
      </c>
      <c r="G37" s="352">
        <f t="shared" si="2"/>
        <v>277.08333333333331</v>
      </c>
      <c r="H37" s="351">
        <f>D37*K37</f>
        <v>108</v>
      </c>
      <c r="I37" s="350">
        <f t="shared" si="3"/>
        <v>36.944444444444443</v>
      </c>
      <c r="J37" s="359">
        <v>44</v>
      </c>
      <c r="K37" s="73">
        <v>12</v>
      </c>
    </row>
    <row r="38" spans="1:12" ht="12.75" customHeight="1">
      <c r="A38" s="475" t="s">
        <v>668</v>
      </c>
      <c r="B38" s="478" t="s">
        <v>562</v>
      </c>
      <c r="C38" s="413">
        <v>1.3</v>
      </c>
      <c r="D38" s="447">
        <v>0.9</v>
      </c>
      <c r="E38" s="480" t="s">
        <v>74</v>
      </c>
      <c r="F38" s="353">
        <v>280</v>
      </c>
      <c r="G38" s="352">
        <f t="shared" si="2"/>
        <v>215.38461538461539</v>
      </c>
      <c r="H38" s="351">
        <f>D38*K38</f>
        <v>10.8</v>
      </c>
      <c r="I38" s="350">
        <f t="shared" si="3"/>
        <v>25.925925925925924</v>
      </c>
      <c r="J38" s="359">
        <v>378</v>
      </c>
      <c r="K38" s="73">
        <v>12</v>
      </c>
    </row>
    <row r="39" spans="1:12">
      <c r="A39" s="476"/>
      <c r="B39" s="607"/>
      <c r="C39" s="413">
        <v>3.9</v>
      </c>
      <c r="D39" s="447">
        <v>2.7</v>
      </c>
      <c r="E39" s="605"/>
      <c r="F39" s="353">
        <v>740</v>
      </c>
      <c r="G39" s="352">
        <f t="shared" si="2"/>
        <v>189.74358974358975</v>
      </c>
      <c r="H39" s="351">
        <f>D39*K39</f>
        <v>32.400000000000006</v>
      </c>
      <c r="I39" s="350">
        <f t="shared" si="3"/>
        <v>22.839506172839503</v>
      </c>
      <c r="J39" s="349">
        <v>180</v>
      </c>
      <c r="K39" s="73">
        <v>12</v>
      </c>
    </row>
    <row r="40" spans="1:12" ht="12.75" customHeight="1">
      <c r="A40" s="476"/>
      <c r="B40" s="607"/>
      <c r="C40" s="413">
        <v>13</v>
      </c>
      <c r="D40" s="447">
        <v>9</v>
      </c>
      <c r="E40" s="605"/>
      <c r="F40" s="353">
        <v>2240</v>
      </c>
      <c r="G40" s="352">
        <f t="shared" si="2"/>
        <v>172.30769230769232</v>
      </c>
      <c r="H40" s="351">
        <f>D40*K40</f>
        <v>108</v>
      </c>
      <c r="I40" s="350">
        <f t="shared" si="3"/>
        <v>20.74074074074074</v>
      </c>
      <c r="J40" s="359">
        <v>44</v>
      </c>
      <c r="K40" s="73">
        <v>12</v>
      </c>
      <c r="L40" s="390"/>
    </row>
    <row r="41" spans="1:12">
      <c r="A41" s="476"/>
      <c r="B41" s="479"/>
      <c r="C41" s="413">
        <v>23.2</v>
      </c>
      <c r="D41" s="447">
        <v>16</v>
      </c>
      <c r="E41" s="398"/>
      <c r="F41" s="353">
        <v>3870</v>
      </c>
      <c r="G41" s="352">
        <f>F41/C41</f>
        <v>166.81034482758622</v>
      </c>
      <c r="H41" s="351">
        <f>D41*K41</f>
        <v>192</v>
      </c>
      <c r="I41" s="350">
        <f>F41/H41</f>
        <v>20.15625</v>
      </c>
      <c r="J41" s="359">
        <v>45</v>
      </c>
      <c r="K41" s="73">
        <v>12</v>
      </c>
      <c r="L41" s="390"/>
    </row>
    <row r="42" spans="1:12" ht="12.75" customHeight="1">
      <c r="A42" s="476"/>
      <c r="B42" s="478" t="s">
        <v>563</v>
      </c>
      <c r="C42" s="413">
        <v>1.25</v>
      </c>
      <c r="D42" s="447">
        <v>0.9</v>
      </c>
      <c r="E42" s="480" t="s">
        <v>74</v>
      </c>
      <c r="F42" s="353">
        <v>270</v>
      </c>
      <c r="G42" s="350">
        <f t="shared" si="2"/>
        <v>216</v>
      </c>
      <c r="H42" s="351">
        <f>D42*K42</f>
        <v>10.8</v>
      </c>
      <c r="I42" s="350">
        <f t="shared" si="3"/>
        <v>25</v>
      </c>
      <c r="J42" s="359">
        <v>378</v>
      </c>
      <c r="K42" s="73">
        <v>12</v>
      </c>
    </row>
    <row r="43" spans="1:12" ht="14.25" customHeight="1">
      <c r="A43" s="476"/>
      <c r="B43" s="607"/>
      <c r="C43" s="413">
        <v>3.75</v>
      </c>
      <c r="D43" s="447">
        <v>2.7</v>
      </c>
      <c r="E43" s="605"/>
      <c r="F43" s="353">
        <v>740</v>
      </c>
      <c r="G43" s="350">
        <f t="shared" si="2"/>
        <v>197.33333333333334</v>
      </c>
      <c r="H43" s="351">
        <f>D43*K43</f>
        <v>32.400000000000006</v>
      </c>
      <c r="I43" s="350">
        <f t="shared" si="3"/>
        <v>22.839506172839503</v>
      </c>
      <c r="J43" s="349">
        <v>180</v>
      </c>
      <c r="K43" s="73">
        <v>12</v>
      </c>
    </row>
    <row r="44" spans="1:12" ht="14.25" customHeight="1">
      <c r="A44" s="477"/>
      <c r="B44" s="479"/>
      <c r="C44" s="413">
        <v>12.5</v>
      </c>
      <c r="D44" s="447">
        <v>9</v>
      </c>
      <c r="E44" s="605"/>
      <c r="F44" s="353">
        <v>2240</v>
      </c>
      <c r="G44" s="350">
        <f t="shared" si="2"/>
        <v>179.2</v>
      </c>
      <c r="H44" s="351">
        <f>D44*K44</f>
        <v>108</v>
      </c>
      <c r="I44" s="350">
        <f t="shared" si="3"/>
        <v>20.74074074074074</v>
      </c>
      <c r="J44" s="359">
        <v>44</v>
      </c>
      <c r="K44" s="73">
        <v>12</v>
      </c>
    </row>
    <row r="45" spans="1:12" ht="15">
      <c r="A45" s="430" t="s">
        <v>325</v>
      </c>
      <c r="B45" s="348"/>
      <c r="C45" s="370"/>
      <c r="D45" s="370"/>
      <c r="E45" s="370"/>
      <c r="F45" s="371"/>
      <c r="G45" s="364"/>
      <c r="H45" s="364"/>
      <c r="I45" s="364"/>
      <c r="J45" s="365"/>
      <c r="K45" s="73"/>
    </row>
    <row r="46" spans="1:12" ht="19.5" customHeight="1">
      <c r="A46" s="475" t="s">
        <v>666</v>
      </c>
      <c r="B46" s="478" t="s">
        <v>564</v>
      </c>
      <c r="C46" s="399">
        <v>4.25</v>
      </c>
      <c r="D46" s="447">
        <v>2.7</v>
      </c>
      <c r="E46" s="606" t="s">
        <v>73</v>
      </c>
      <c r="F46" s="353">
        <v>1000</v>
      </c>
      <c r="G46" s="352">
        <f>F46/C46</f>
        <v>235.29411764705881</v>
      </c>
      <c r="H46" s="351">
        <f>D46*K46</f>
        <v>21.6</v>
      </c>
      <c r="I46" s="350">
        <f t="shared" si="3"/>
        <v>46.296296296296291</v>
      </c>
      <c r="J46" s="349">
        <v>180</v>
      </c>
      <c r="K46" s="73">
        <v>8</v>
      </c>
    </row>
    <row r="47" spans="1:12" ht="19.5" customHeight="1">
      <c r="A47" s="477"/>
      <c r="B47" s="479"/>
      <c r="C47" s="413">
        <v>14.2</v>
      </c>
      <c r="D47" s="447">
        <v>9</v>
      </c>
      <c r="E47" s="606"/>
      <c r="F47" s="353">
        <v>3180</v>
      </c>
      <c r="G47" s="352">
        <f>F47/C47</f>
        <v>223.94366197183101</v>
      </c>
      <c r="H47" s="351">
        <f>D47*K47</f>
        <v>72</v>
      </c>
      <c r="I47" s="350">
        <f t="shared" si="3"/>
        <v>44.166666666666664</v>
      </c>
      <c r="J47" s="359">
        <v>44</v>
      </c>
      <c r="K47" s="73">
        <v>8</v>
      </c>
    </row>
    <row r="48" spans="1:12" s="4" customFormat="1" ht="11.25" customHeight="1">
      <c r="A48" s="38"/>
      <c r="B48" s="39"/>
      <c r="C48" s="40"/>
      <c r="D48" s="40"/>
      <c r="E48" s="40"/>
      <c r="F48" s="41"/>
      <c r="G48" s="42"/>
      <c r="H48" s="40"/>
      <c r="I48" s="92"/>
      <c r="J48" s="43"/>
      <c r="L48"/>
    </row>
    <row r="49" spans="1:12" s="4" customFormat="1">
      <c r="A49" s="51" t="s">
        <v>56</v>
      </c>
      <c r="B49" s="5"/>
      <c r="C49" s="21"/>
      <c r="D49" s="21"/>
      <c r="E49" s="21"/>
      <c r="F49" s="30"/>
      <c r="G49" s="25"/>
      <c r="H49" s="22"/>
      <c r="I49" s="23"/>
      <c r="J49" s="24"/>
      <c r="L49"/>
    </row>
    <row r="50" spans="1:12" ht="16.5" customHeight="1">
      <c r="A50" s="51" t="s">
        <v>57</v>
      </c>
      <c r="B50" s="44"/>
      <c r="C50" s="45"/>
      <c r="D50" s="45"/>
      <c r="E50" s="45"/>
      <c r="F50" s="46"/>
      <c r="G50" s="47"/>
      <c r="H50" s="48"/>
      <c r="I50" s="49"/>
      <c r="J50" s="50"/>
    </row>
    <row r="51" spans="1:12">
      <c r="A51" s="51"/>
      <c r="B51" s="314"/>
    </row>
    <row r="52" spans="1:12">
      <c r="A52" s="1"/>
      <c r="B52" s="1"/>
      <c r="C52" s="1"/>
      <c r="D52" s="1"/>
      <c r="E52" s="1"/>
      <c r="H52" s="1"/>
      <c r="I52" s="2"/>
      <c r="J52" s="13"/>
    </row>
    <row r="53" spans="1:12">
      <c r="A53" s="1"/>
      <c r="B53" s="1"/>
      <c r="C53" s="1"/>
      <c r="D53" s="1"/>
      <c r="E53" s="1"/>
      <c r="H53" s="1"/>
      <c r="I53" s="2"/>
      <c r="J53" s="13"/>
    </row>
    <row r="54" spans="1:12">
      <c r="A54" s="1"/>
      <c r="B54" s="1"/>
      <c r="C54" s="1"/>
      <c r="D54" s="1"/>
      <c r="E54" s="1"/>
      <c r="H54" s="1"/>
      <c r="I54" s="2"/>
      <c r="J54" s="13"/>
    </row>
    <row r="55" spans="1:12">
      <c r="A55" s="1"/>
      <c r="B55" s="1"/>
      <c r="C55" s="1"/>
      <c r="D55" s="1"/>
      <c r="E55" s="1"/>
      <c r="H55" s="1"/>
      <c r="I55" s="2"/>
      <c r="J55" s="13"/>
    </row>
    <row r="56" spans="1:12">
      <c r="A56" s="1"/>
      <c r="B56" s="1"/>
      <c r="C56" s="1"/>
      <c r="D56" s="1"/>
      <c r="E56" s="1"/>
      <c r="H56" s="1"/>
      <c r="I56" s="2"/>
      <c r="J56" s="13"/>
    </row>
    <row r="57" spans="1:12">
      <c r="A57" s="1"/>
      <c r="B57" s="1"/>
      <c r="C57" s="1"/>
      <c r="D57" s="1"/>
      <c r="E57" s="1"/>
      <c r="H57" s="1"/>
      <c r="I57" s="2"/>
      <c r="J57" s="13"/>
    </row>
    <row r="58" spans="1:12">
      <c r="A58" s="1"/>
      <c r="B58" s="1"/>
      <c r="C58" s="1"/>
      <c r="D58" s="1"/>
      <c r="E58" s="1"/>
      <c r="H58" s="1"/>
      <c r="I58" s="2"/>
      <c r="J58" s="13"/>
    </row>
    <row r="59" spans="1:12">
      <c r="A59" s="1"/>
      <c r="B59" s="1"/>
      <c r="C59" s="1"/>
      <c r="D59" s="1"/>
      <c r="E59" s="1"/>
      <c r="H59" s="1"/>
      <c r="I59" s="2"/>
      <c r="J59" s="13"/>
    </row>
    <row r="60" spans="1:12">
      <c r="A60" s="1"/>
      <c r="B60" s="1"/>
      <c r="C60" s="1"/>
      <c r="D60" s="1"/>
      <c r="E60" s="1"/>
      <c r="H60" s="1"/>
      <c r="I60" s="2"/>
      <c r="J60" s="13"/>
    </row>
    <row r="61" spans="1:12">
      <c r="A61" s="1"/>
      <c r="B61" s="1"/>
      <c r="C61" s="1"/>
      <c r="D61" s="1"/>
      <c r="E61" s="1"/>
      <c r="H61" s="1"/>
      <c r="I61" s="2"/>
      <c r="J61" s="13"/>
    </row>
    <row r="62" spans="1:12">
      <c r="A62" s="1"/>
      <c r="B62" s="1"/>
      <c r="C62" s="1"/>
      <c r="D62" s="1"/>
      <c r="E62" s="1"/>
      <c r="H62" s="1"/>
      <c r="I62" s="2"/>
      <c r="J62" s="13"/>
    </row>
    <row r="63" spans="1:12">
      <c r="A63" s="1"/>
      <c r="B63" s="1"/>
      <c r="C63" s="1"/>
      <c r="D63" s="1"/>
      <c r="E63" s="1"/>
      <c r="H63" s="1"/>
      <c r="I63" s="2"/>
      <c r="J63" s="13"/>
    </row>
    <row r="64" spans="1:12">
      <c r="A64" s="1"/>
      <c r="B64" s="1"/>
      <c r="C64" s="1"/>
      <c r="D64" s="1"/>
      <c r="E64" s="1"/>
      <c r="H64" s="1"/>
      <c r="I64" s="2"/>
      <c r="J64" s="13"/>
    </row>
    <row r="65" spans="1:10">
      <c r="A65" s="1"/>
      <c r="B65" s="1"/>
      <c r="C65" s="1"/>
      <c r="D65" s="1"/>
      <c r="E65" s="1"/>
      <c r="H65" s="1"/>
      <c r="I65" s="2"/>
      <c r="J65" s="13"/>
    </row>
    <row r="66" spans="1:10">
      <c r="A66" s="1"/>
      <c r="B66" s="1"/>
      <c r="C66" s="1"/>
      <c r="D66" s="1"/>
      <c r="E66" s="1"/>
      <c r="H66" s="1"/>
      <c r="I66" s="2"/>
      <c r="J66" s="13"/>
    </row>
    <row r="67" spans="1:10">
      <c r="A67" s="1"/>
      <c r="B67" s="1"/>
      <c r="C67" s="1"/>
      <c r="D67" s="1"/>
      <c r="E67" s="1"/>
      <c r="H67" s="1"/>
      <c r="I67" s="2"/>
      <c r="J67" s="13"/>
    </row>
    <row r="68" spans="1:10">
      <c r="A68" s="1"/>
      <c r="B68" s="1"/>
      <c r="C68" s="1"/>
      <c r="D68" s="1"/>
      <c r="E68" s="1"/>
      <c r="H68" s="1"/>
      <c r="I68" s="2"/>
      <c r="J68" s="13"/>
    </row>
    <row r="69" spans="1:10">
      <c r="A69" s="1"/>
      <c r="B69" s="1"/>
      <c r="C69" s="1"/>
      <c r="D69" s="1"/>
      <c r="E69" s="1"/>
      <c r="H69" s="1"/>
      <c r="I69" s="2"/>
      <c r="J69" s="13"/>
    </row>
    <row r="70" spans="1:10">
      <c r="A70" s="1"/>
      <c r="B70" s="1"/>
      <c r="C70" s="1"/>
      <c r="D70" s="1"/>
      <c r="E70" s="1"/>
      <c r="H70" s="1"/>
      <c r="I70" s="2"/>
      <c r="J70" s="13"/>
    </row>
    <row r="71" spans="1:10">
      <c r="A71" s="1"/>
      <c r="B71" s="1"/>
      <c r="C71" s="1"/>
      <c r="D71" s="1"/>
      <c r="E71" s="1"/>
      <c r="H71" s="1"/>
      <c r="I71" s="2"/>
      <c r="J71" s="13"/>
    </row>
    <row r="72" spans="1:10">
      <c r="A72" s="1"/>
      <c r="B72" s="1"/>
      <c r="C72" s="1"/>
      <c r="D72" s="1"/>
      <c r="E72" s="1"/>
      <c r="H72" s="1"/>
      <c r="I72" s="2"/>
      <c r="J72" s="13"/>
    </row>
    <row r="73" spans="1:10">
      <c r="A73" s="1"/>
      <c r="B73" s="1"/>
      <c r="C73" s="1"/>
      <c r="D73" s="1"/>
      <c r="E73" s="1"/>
      <c r="H73" s="1"/>
      <c r="I73" s="2"/>
      <c r="J73" s="13"/>
    </row>
    <row r="74" spans="1:10">
      <c r="A74" s="1" t="s">
        <v>1</v>
      </c>
      <c r="B74" s="1"/>
      <c r="C74" s="1"/>
      <c r="D74" s="1"/>
      <c r="E74" s="1"/>
      <c r="H74" s="1"/>
      <c r="I74" s="2"/>
      <c r="J74" s="13"/>
    </row>
    <row r="75" spans="1:10">
      <c r="A75" s="1"/>
      <c r="B75" s="1"/>
      <c r="C75" s="1"/>
      <c r="D75" s="1"/>
      <c r="E75" s="1"/>
      <c r="H75" s="1"/>
      <c r="I75" s="2"/>
      <c r="J75" s="13"/>
    </row>
    <row r="76" spans="1:10">
      <c r="A76" s="1"/>
      <c r="B76" s="1"/>
      <c r="C76" s="1"/>
      <c r="D76" s="1"/>
      <c r="E76" s="1"/>
      <c r="H76" s="1"/>
      <c r="I76" s="2"/>
      <c r="J76" s="13"/>
    </row>
    <row r="77" spans="1:10">
      <c r="A77" s="1"/>
      <c r="B77" s="1"/>
      <c r="C77" s="1"/>
      <c r="D77" s="1"/>
      <c r="E77" s="1"/>
      <c r="H77" s="1"/>
      <c r="I77" s="2"/>
      <c r="J77" s="13"/>
    </row>
    <row r="78" spans="1:10">
      <c r="A78" s="1"/>
      <c r="B78" s="1"/>
      <c r="C78" s="1"/>
      <c r="D78" s="1"/>
      <c r="E78" s="1"/>
      <c r="H78" s="1"/>
      <c r="I78" s="2"/>
      <c r="J78" s="13"/>
    </row>
    <row r="79" spans="1:10">
      <c r="A79" s="1"/>
      <c r="B79" s="1"/>
      <c r="C79" s="1"/>
      <c r="D79" s="1"/>
      <c r="E79" s="1"/>
      <c r="H79" s="1"/>
      <c r="I79" s="2"/>
      <c r="J79" s="13"/>
    </row>
    <row r="80" spans="1:10">
      <c r="A80" s="1"/>
      <c r="B80" s="1"/>
      <c r="C80" s="1"/>
      <c r="D80" s="1"/>
      <c r="E80" s="1"/>
      <c r="H80" s="1"/>
      <c r="I80" s="2"/>
      <c r="J80" s="13"/>
    </row>
    <row r="81" spans="1:10">
      <c r="A81" s="1"/>
      <c r="B81" s="1"/>
      <c r="C81" s="1"/>
      <c r="D81" s="1"/>
      <c r="E81" s="1"/>
      <c r="H81" s="1"/>
      <c r="I81" s="2"/>
      <c r="J81" s="13"/>
    </row>
    <row r="82" spans="1:10">
      <c r="A82" s="1"/>
      <c r="B82" s="1"/>
      <c r="C82" s="1"/>
      <c r="D82" s="1"/>
      <c r="E82" s="1"/>
      <c r="H82" s="1"/>
      <c r="I82" s="2"/>
      <c r="J82" s="13"/>
    </row>
    <row r="83" spans="1:10">
      <c r="A83" s="1"/>
      <c r="B83" s="1"/>
      <c r="C83" s="1"/>
      <c r="D83" s="1"/>
      <c r="E83" s="1"/>
      <c r="H83" s="1"/>
      <c r="I83" s="2"/>
      <c r="J83" s="13"/>
    </row>
    <row r="84" spans="1:10">
      <c r="A84" s="1"/>
      <c r="B84" s="1"/>
      <c r="C84" s="1"/>
      <c r="D84" s="1"/>
      <c r="E84" s="1"/>
      <c r="H84" s="1"/>
      <c r="I84" s="2"/>
      <c r="J84" s="13"/>
    </row>
    <row r="85" spans="1:10">
      <c r="A85" s="1"/>
      <c r="B85" s="1"/>
      <c r="C85" s="1"/>
      <c r="D85" s="1"/>
      <c r="E85" s="1"/>
      <c r="H85" s="1"/>
      <c r="I85" s="2"/>
      <c r="J85" s="13"/>
    </row>
    <row r="86" spans="1:10">
      <c r="A86" s="1"/>
      <c r="B86" s="1"/>
      <c r="C86" s="1"/>
      <c r="D86" s="1"/>
      <c r="E86" s="1"/>
      <c r="H86" s="1"/>
      <c r="I86" s="2"/>
      <c r="J86" s="13"/>
    </row>
    <row r="87" spans="1:10">
      <c r="A87" s="1"/>
      <c r="B87" s="1"/>
      <c r="C87" s="1"/>
      <c r="D87" s="1"/>
      <c r="E87" s="1"/>
      <c r="H87" s="1"/>
      <c r="I87" s="2"/>
      <c r="J87" s="13"/>
    </row>
    <row r="88" spans="1:10">
      <c r="A88" s="1"/>
      <c r="B88" s="1"/>
      <c r="C88" s="1"/>
      <c r="D88" s="1"/>
      <c r="E88" s="1"/>
      <c r="H88" s="1"/>
      <c r="I88" s="2"/>
      <c r="J88" s="13"/>
    </row>
    <row r="89" spans="1:10">
      <c r="A89" s="1"/>
      <c r="B89" s="1"/>
      <c r="C89" s="1"/>
      <c r="D89" s="1"/>
      <c r="E89" s="1"/>
      <c r="H89" s="1"/>
      <c r="I89" s="2"/>
      <c r="J89" s="13"/>
    </row>
    <row r="90" spans="1:10">
      <c r="A90" s="1"/>
      <c r="B90" s="1"/>
      <c r="C90" s="1"/>
      <c r="D90" s="1"/>
      <c r="E90" s="1"/>
      <c r="H90" s="1"/>
      <c r="I90" s="2"/>
      <c r="J90" s="13"/>
    </row>
    <row r="91" spans="1:10">
      <c r="A91" s="1"/>
      <c r="B91" s="1"/>
      <c r="C91" s="1"/>
      <c r="D91" s="1"/>
      <c r="E91" s="1"/>
      <c r="H91" s="1"/>
      <c r="I91" s="2"/>
      <c r="J91" s="13"/>
    </row>
    <row r="92" spans="1:10">
      <c r="A92" s="1"/>
      <c r="B92" s="1"/>
      <c r="C92" s="1"/>
      <c r="D92" s="1"/>
      <c r="E92" s="1"/>
      <c r="H92" s="1"/>
      <c r="I92" s="2"/>
      <c r="J92" s="13"/>
    </row>
    <row r="93" spans="1:10">
      <c r="A93" s="1"/>
      <c r="B93" s="1"/>
      <c r="C93" s="1"/>
      <c r="D93" s="1"/>
      <c r="E93" s="1"/>
      <c r="H93" s="1"/>
      <c r="I93" s="2"/>
      <c r="J93" s="13"/>
    </row>
    <row r="94" spans="1:10">
      <c r="A94" s="1"/>
      <c r="B94" s="1"/>
      <c r="C94" s="1"/>
      <c r="D94" s="1"/>
      <c r="E94" s="1"/>
      <c r="H94" s="1"/>
      <c r="I94" s="2"/>
      <c r="J94" s="13"/>
    </row>
    <row r="95" spans="1:10">
      <c r="A95" s="1"/>
      <c r="B95" s="1"/>
      <c r="C95" s="1"/>
      <c r="D95" s="1"/>
      <c r="E95" s="1"/>
      <c r="H95" s="1"/>
      <c r="I95" s="2"/>
      <c r="J95" s="13"/>
    </row>
  </sheetData>
  <mergeCells count="35">
    <mergeCell ref="B1:E5"/>
    <mergeCell ref="A6:B6"/>
    <mergeCell ref="A8:A10"/>
    <mergeCell ref="B8:B10"/>
    <mergeCell ref="E8:E10"/>
    <mergeCell ref="E11:E13"/>
    <mergeCell ref="A21:A23"/>
    <mergeCell ref="B11:B14"/>
    <mergeCell ref="E21:E23"/>
    <mergeCell ref="B15:B17"/>
    <mergeCell ref="B21:B23"/>
    <mergeCell ref="E15:E17"/>
    <mergeCell ref="E18:E20"/>
    <mergeCell ref="A11:A17"/>
    <mergeCell ref="A18:A20"/>
    <mergeCell ref="B18:B20"/>
    <mergeCell ref="A35:A37"/>
    <mergeCell ref="B35:B37"/>
    <mergeCell ref="E35:E37"/>
    <mergeCell ref="A25:A27"/>
    <mergeCell ref="E28:E30"/>
    <mergeCell ref="E25:E27"/>
    <mergeCell ref="A28:A34"/>
    <mergeCell ref="E32:E34"/>
    <mergeCell ref="B25:B27"/>
    <mergeCell ref="B28:B31"/>
    <mergeCell ref="B32:B34"/>
    <mergeCell ref="E38:E40"/>
    <mergeCell ref="A46:A47"/>
    <mergeCell ref="B46:B47"/>
    <mergeCell ref="E46:E47"/>
    <mergeCell ref="B42:B44"/>
    <mergeCell ref="E42:E44"/>
    <mergeCell ref="B38:B41"/>
    <mergeCell ref="A38:A44"/>
  </mergeCells>
  <phoneticPr fontId="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86"/>
  <sheetViews>
    <sheetView showGridLines="0" zoomScaleNormal="85" workbookViewId="0">
      <pane xSplit="3" ySplit="7" topLeftCell="E8" activePane="bottomRight" state="frozen"/>
      <selection activeCell="E44" sqref="E44"/>
      <selection pane="topRight" activeCell="E44" sqref="E44"/>
      <selection pane="bottomLeft" activeCell="E44" sqref="E44"/>
      <selection pane="bottomRight" activeCell="F5" sqref="F5"/>
    </sheetView>
  </sheetViews>
  <sheetFormatPr defaultColWidth="9.140625" defaultRowHeight="12.75"/>
  <cols>
    <col min="1" max="1" width="32.7109375" style="17" customWidth="1"/>
    <col min="2" max="2" width="39.7109375" style="5" customWidth="1"/>
    <col min="3" max="3" width="8.85546875" style="21" bestFit="1" customWidth="1"/>
    <col min="4" max="4" width="6.28515625" style="21" hidden="1" customWidth="1"/>
    <col min="5" max="5" width="11.140625" style="21" bestFit="1" customWidth="1"/>
    <col min="6" max="6" width="11" style="134" bestFit="1" customWidth="1"/>
    <col min="7" max="7" width="7.28515625" style="136" bestFit="1" customWidth="1"/>
    <col min="8" max="8" width="7.28515625" style="135" bestFit="1" customWidth="1"/>
    <col min="9" max="9" width="7.28515625" style="80" bestFit="1" customWidth="1"/>
    <col min="10" max="10" width="13.7109375" style="24" customWidth="1"/>
    <col min="11" max="11" width="5.5703125" style="24" hidden="1" customWidth="1"/>
    <col min="12" max="16384" width="9.140625" style="4"/>
  </cols>
  <sheetData>
    <row r="1" spans="1:11" ht="12.75" customHeight="1">
      <c r="A1" s="4"/>
      <c r="B1" s="527" t="s">
        <v>54</v>
      </c>
      <c r="C1" s="527"/>
      <c r="D1" s="527"/>
      <c r="E1" s="527"/>
      <c r="F1" s="27"/>
      <c r="J1" s="34" t="s">
        <v>476</v>
      </c>
      <c r="K1" s="34"/>
    </row>
    <row r="2" spans="1:11" customFormat="1" ht="14.25" customHeight="1">
      <c r="A2" s="17"/>
      <c r="B2" s="527"/>
      <c r="C2" s="527"/>
      <c r="D2" s="527"/>
      <c r="E2" s="527"/>
      <c r="F2" s="27"/>
      <c r="G2" s="18"/>
      <c r="H2" s="18"/>
      <c r="I2" s="18"/>
      <c r="J2" s="35" t="s">
        <v>245</v>
      </c>
      <c r="K2" s="35"/>
    </row>
    <row r="3" spans="1:11" customFormat="1" ht="14.25" customHeight="1">
      <c r="A3" s="17"/>
      <c r="B3" s="527"/>
      <c r="C3" s="527"/>
      <c r="D3" s="527"/>
      <c r="E3" s="527"/>
      <c r="F3" s="27"/>
      <c r="G3" s="18"/>
      <c r="H3" s="18"/>
      <c r="I3" s="18"/>
      <c r="J3" s="35" t="s">
        <v>66</v>
      </c>
      <c r="K3" s="35"/>
    </row>
    <row r="4" spans="1:11" ht="12.75" customHeight="1">
      <c r="A4" s="4"/>
      <c r="B4" s="527"/>
      <c r="C4" s="527"/>
      <c r="D4" s="527"/>
      <c r="E4" s="527"/>
      <c r="F4" s="27"/>
      <c r="G4" s="137"/>
      <c r="J4" s="35" t="s">
        <v>62</v>
      </c>
      <c r="K4" s="35"/>
    </row>
    <row r="5" spans="1:11" ht="12.75" customHeight="1">
      <c r="A5" s="4"/>
      <c r="B5" s="580"/>
      <c r="C5" s="580"/>
      <c r="D5" s="580"/>
      <c r="E5" s="580"/>
      <c r="F5" s="668" t="s">
        <v>695</v>
      </c>
      <c r="G5" s="16"/>
      <c r="H5" s="16"/>
      <c r="J5" s="403" t="s">
        <v>571</v>
      </c>
      <c r="K5" s="380"/>
    </row>
    <row r="6" spans="1:11" s="8" customFormat="1" ht="33.75">
      <c r="A6" s="473" t="s">
        <v>79</v>
      </c>
      <c r="B6" s="474"/>
      <c r="C6" s="31" t="s">
        <v>78</v>
      </c>
      <c r="D6" s="72" t="s">
        <v>2</v>
      </c>
      <c r="E6" s="10" t="s">
        <v>68</v>
      </c>
      <c r="F6" s="404" t="s">
        <v>396</v>
      </c>
      <c r="G6" s="405" t="s">
        <v>5</v>
      </c>
      <c r="H6" s="67" t="s">
        <v>3</v>
      </c>
      <c r="I6" s="405" t="s">
        <v>4</v>
      </c>
      <c r="J6" s="31" t="s">
        <v>71</v>
      </c>
    </row>
    <row r="7" spans="1:11" s="56" customFormat="1" ht="15">
      <c r="A7" s="53" t="s">
        <v>7</v>
      </c>
      <c r="B7" s="54"/>
      <c r="C7" s="54"/>
      <c r="D7" s="54"/>
      <c r="E7" s="54"/>
      <c r="F7" s="346"/>
      <c r="G7" s="54"/>
      <c r="H7" s="54"/>
      <c r="I7" s="54"/>
      <c r="J7" s="55"/>
    </row>
    <row r="8" spans="1:11" s="15" customFormat="1" ht="23.25">
      <c r="A8" s="389" t="s">
        <v>161</v>
      </c>
      <c r="B8" s="427" t="s">
        <v>669</v>
      </c>
      <c r="C8" s="360">
        <v>20</v>
      </c>
      <c r="D8" s="433">
        <v>18</v>
      </c>
      <c r="E8" s="33" t="s">
        <v>80</v>
      </c>
      <c r="F8" s="353">
        <v>1620</v>
      </c>
      <c r="G8" s="434">
        <f t="shared" ref="G8:G15" si="0">F8/C8</f>
        <v>81</v>
      </c>
      <c r="H8" s="372">
        <f t="shared" ref="H8:H15" si="1">C8/K8</f>
        <v>8</v>
      </c>
      <c r="I8" s="434">
        <f t="shared" ref="I8:I15" si="2">F8/H8</f>
        <v>202.5</v>
      </c>
      <c r="J8" s="20">
        <v>36</v>
      </c>
      <c r="K8" s="363">
        <v>2.5</v>
      </c>
    </row>
    <row r="9" spans="1:11" s="5" customFormat="1" ht="33.75">
      <c r="A9" s="435" t="s">
        <v>670</v>
      </c>
      <c r="B9" s="436" t="s">
        <v>671</v>
      </c>
      <c r="C9" s="433">
        <v>20</v>
      </c>
      <c r="D9" s="433">
        <v>18</v>
      </c>
      <c r="E9" s="33" t="s">
        <v>81</v>
      </c>
      <c r="F9" s="353">
        <v>1350</v>
      </c>
      <c r="G9" s="373">
        <f t="shared" si="0"/>
        <v>67.5</v>
      </c>
      <c r="H9" s="372">
        <f t="shared" si="1"/>
        <v>20</v>
      </c>
      <c r="I9" s="437">
        <f t="shared" si="2"/>
        <v>67.5</v>
      </c>
      <c r="J9" s="20">
        <v>36</v>
      </c>
      <c r="K9" s="91">
        <v>1</v>
      </c>
    </row>
    <row r="10" spans="1:11" s="5" customFormat="1" ht="45">
      <c r="A10" s="435" t="s">
        <v>683</v>
      </c>
      <c r="B10" s="436" t="s">
        <v>672</v>
      </c>
      <c r="C10" s="433">
        <v>20</v>
      </c>
      <c r="D10" s="433">
        <v>18</v>
      </c>
      <c r="E10" s="438" t="s">
        <v>673</v>
      </c>
      <c r="F10" s="353">
        <v>1240</v>
      </c>
      <c r="G10" s="373">
        <f t="shared" si="0"/>
        <v>62</v>
      </c>
      <c r="H10" s="372">
        <f t="shared" si="1"/>
        <v>6.666666666666667</v>
      </c>
      <c r="I10" s="437">
        <f t="shared" si="2"/>
        <v>186</v>
      </c>
      <c r="J10" s="20">
        <v>36</v>
      </c>
      <c r="K10" s="91">
        <v>3</v>
      </c>
    </row>
    <row r="11" spans="1:11" s="5" customFormat="1" ht="45">
      <c r="A11" s="453" t="s">
        <v>692</v>
      </c>
      <c r="B11" s="436" t="s">
        <v>674</v>
      </c>
      <c r="C11" s="433">
        <v>24</v>
      </c>
      <c r="D11" s="433">
        <v>18</v>
      </c>
      <c r="E11" s="438" t="s">
        <v>675</v>
      </c>
      <c r="F11" s="353">
        <v>1190</v>
      </c>
      <c r="G11" s="373">
        <f t="shared" si="0"/>
        <v>49.583333333333336</v>
      </c>
      <c r="H11" s="372">
        <f t="shared" si="1"/>
        <v>24</v>
      </c>
      <c r="I11" s="437">
        <f t="shared" si="2"/>
        <v>49.583333333333336</v>
      </c>
      <c r="J11" s="20">
        <v>36</v>
      </c>
      <c r="K11" s="91">
        <v>1</v>
      </c>
    </row>
    <row r="12" spans="1:11" s="5" customFormat="1" ht="33.75">
      <c r="A12" s="435" t="s">
        <v>682</v>
      </c>
      <c r="B12" s="436" t="s">
        <v>676</v>
      </c>
      <c r="C12" s="433">
        <v>20</v>
      </c>
      <c r="D12" s="433">
        <v>18</v>
      </c>
      <c r="E12" s="438" t="s">
        <v>677</v>
      </c>
      <c r="F12" s="353">
        <v>1460</v>
      </c>
      <c r="G12" s="373">
        <f t="shared" si="0"/>
        <v>73</v>
      </c>
      <c r="H12" s="372">
        <f t="shared" si="1"/>
        <v>20</v>
      </c>
      <c r="I12" s="437">
        <f t="shared" si="2"/>
        <v>73</v>
      </c>
      <c r="J12" s="20">
        <v>36</v>
      </c>
      <c r="K12" s="91">
        <v>1</v>
      </c>
    </row>
    <row r="13" spans="1:11" s="5" customFormat="1" ht="22.5">
      <c r="A13" s="435" t="s">
        <v>162</v>
      </c>
      <c r="B13" s="436" t="s">
        <v>48</v>
      </c>
      <c r="C13" s="374">
        <v>20</v>
      </c>
      <c r="D13" s="374">
        <v>18</v>
      </c>
      <c r="E13" s="33" t="s">
        <v>81</v>
      </c>
      <c r="F13" s="353">
        <v>1810</v>
      </c>
      <c r="G13" s="373">
        <f t="shared" si="0"/>
        <v>90.5</v>
      </c>
      <c r="H13" s="372">
        <f t="shared" si="1"/>
        <v>20</v>
      </c>
      <c r="I13" s="437">
        <f t="shared" si="2"/>
        <v>90.5</v>
      </c>
      <c r="J13" s="20">
        <v>36</v>
      </c>
      <c r="K13" s="91">
        <v>1</v>
      </c>
    </row>
    <row r="14" spans="1:11" s="5" customFormat="1" ht="29.25">
      <c r="A14" s="439" t="s">
        <v>163</v>
      </c>
      <c r="B14" s="436" t="s">
        <v>49</v>
      </c>
      <c r="C14" s="374">
        <v>20</v>
      </c>
      <c r="D14" s="374">
        <v>18</v>
      </c>
      <c r="E14" s="33" t="s">
        <v>82</v>
      </c>
      <c r="F14" s="353">
        <v>1590</v>
      </c>
      <c r="G14" s="373">
        <f t="shared" si="0"/>
        <v>79.5</v>
      </c>
      <c r="H14" s="372">
        <f t="shared" si="1"/>
        <v>10</v>
      </c>
      <c r="I14" s="437">
        <f t="shared" si="2"/>
        <v>159</v>
      </c>
      <c r="J14" s="20">
        <v>36</v>
      </c>
      <c r="K14" s="91">
        <v>2</v>
      </c>
    </row>
    <row r="15" spans="1:11" s="5" customFormat="1">
      <c r="A15" s="614" t="s">
        <v>549</v>
      </c>
      <c r="B15" s="440" t="s">
        <v>550</v>
      </c>
      <c r="C15" s="617">
        <v>20</v>
      </c>
      <c r="D15" s="372">
        <v>18</v>
      </c>
      <c r="E15" s="33" t="s">
        <v>83</v>
      </c>
      <c r="F15" s="353">
        <v>1540</v>
      </c>
      <c r="G15" s="620">
        <f t="shared" si="0"/>
        <v>77</v>
      </c>
      <c r="H15" s="372">
        <f t="shared" si="1"/>
        <v>5.7142857142857144</v>
      </c>
      <c r="I15" s="375">
        <f t="shared" si="2"/>
        <v>269.5</v>
      </c>
      <c r="J15" s="20">
        <v>36</v>
      </c>
      <c r="K15" s="91">
        <v>3.5</v>
      </c>
    </row>
    <row r="16" spans="1:11" s="57" customFormat="1" ht="14.25">
      <c r="A16" s="615"/>
      <c r="B16" s="440" t="s">
        <v>551</v>
      </c>
      <c r="C16" s="618"/>
      <c r="D16" s="372">
        <v>18</v>
      </c>
      <c r="E16" s="33" t="s">
        <v>80</v>
      </c>
      <c r="F16" s="353">
        <v>1540</v>
      </c>
      <c r="G16" s="621"/>
      <c r="H16" s="372">
        <f>C15/K16</f>
        <v>8</v>
      </c>
      <c r="I16" s="375">
        <f>F15/H16</f>
        <v>192.5</v>
      </c>
      <c r="J16" s="20">
        <v>36</v>
      </c>
      <c r="K16" s="91">
        <v>2.5</v>
      </c>
    </row>
    <row r="17" spans="1:11">
      <c r="A17" s="616"/>
      <c r="B17" s="440" t="s">
        <v>552</v>
      </c>
      <c r="C17" s="619"/>
      <c r="D17" s="374"/>
      <c r="E17" s="33" t="s">
        <v>321</v>
      </c>
      <c r="F17" s="353">
        <v>1540</v>
      </c>
      <c r="G17" s="622"/>
      <c r="H17" s="372">
        <f>C15/K17</f>
        <v>10</v>
      </c>
      <c r="I17" s="375">
        <f>F16/H17</f>
        <v>154</v>
      </c>
      <c r="J17" s="20">
        <v>36</v>
      </c>
      <c r="K17" s="91">
        <v>2</v>
      </c>
    </row>
    <row r="18" spans="1:11" ht="22.5">
      <c r="A18" s="439" t="s">
        <v>678</v>
      </c>
      <c r="B18" s="441" t="s">
        <v>50</v>
      </c>
      <c r="C18" s="374">
        <v>20</v>
      </c>
      <c r="D18" s="374">
        <v>18</v>
      </c>
      <c r="E18" s="33" t="s">
        <v>122</v>
      </c>
      <c r="F18" s="353">
        <v>1550</v>
      </c>
      <c r="G18" s="373">
        <f>F18/C18</f>
        <v>77.5</v>
      </c>
      <c r="H18" s="372">
        <f>C18/K18</f>
        <v>20</v>
      </c>
      <c r="I18" s="437">
        <f>F18/H18</f>
        <v>77.5</v>
      </c>
      <c r="J18" s="20">
        <v>36</v>
      </c>
      <c r="K18" s="91">
        <v>1</v>
      </c>
    </row>
    <row r="19" spans="1:11" ht="15">
      <c r="A19" s="53" t="s">
        <v>32</v>
      </c>
      <c r="B19" s="54"/>
      <c r="C19" s="54"/>
      <c r="D19" s="54"/>
      <c r="E19" s="54"/>
      <c r="F19" s="346"/>
      <c r="G19" s="54"/>
      <c r="H19" s="54"/>
      <c r="I19" s="54"/>
      <c r="J19" s="55"/>
      <c r="K19" s="55"/>
    </row>
    <row r="20" spans="1:11" ht="12.75" customHeight="1">
      <c r="A20" s="623" t="s">
        <v>164</v>
      </c>
      <c r="B20" s="626" t="s">
        <v>126</v>
      </c>
      <c r="C20" s="372">
        <v>3.5</v>
      </c>
      <c r="D20" s="372">
        <v>2.5</v>
      </c>
      <c r="E20" s="617" t="s">
        <v>84</v>
      </c>
      <c r="F20" s="353">
        <v>390</v>
      </c>
      <c r="G20" s="352">
        <f t="shared" ref="G20:G48" si="3">F20/C20</f>
        <v>111.42857142857143</v>
      </c>
      <c r="H20" s="372">
        <f t="shared" ref="H20:H48" si="4">C20*K20</f>
        <v>21</v>
      </c>
      <c r="I20" s="375">
        <f t="shared" ref="I20:I48" si="5">F20/H20</f>
        <v>18.571428571428573</v>
      </c>
      <c r="J20" s="20">
        <v>180</v>
      </c>
      <c r="K20" s="71">
        <v>6</v>
      </c>
    </row>
    <row r="21" spans="1:11">
      <c r="A21" s="624"/>
      <c r="B21" s="627"/>
      <c r="C21" s="372">
        <v>7.5</v>
      </c>
      <c r="D21" s="372">
        <v>5.6</v>
      </c>
      <c r="E21" s="618"/>
      <c r="F21" s="353">
        <v>750</v>
      </c>
      <c r="G21" s="352">
        <f t="shared" si="3"/>
        <v>100</v>
      </c>
      <c r="H21" s="372">
        <f t="shared" si="4"/>
        <v>45</v>
      </c>
      <c r="I21" s="375">
        <f t="shared" si="5"/>
        <v>16.666666666666668</v>
      </c>
      <c r="J21" s="20">
        <v>80</v>
      </c>
      <c r="K21" s="71">
        <v>6</v>
      </c>
    </row>
    <row r="22" spans="1:11">
      <c r="A22" s="625"/>
      <c r="B22" s="628"/>
      <c r="C22" s="372">
        <v>15</v>
      </c>
      <c r="D22" s="372">
        <v>11</v>
      </c>
      <c r="E22" s="619"/>
      <c r="F22" s="353">
        <v>1350</v>
      </c>
      <c r="G22" s="352">
        <f t="shared" si="3"/>
        <v>90</v>
      </c>
      <c r="H22" s="372">
        <f t="shared" si="4"/>
        <v>90</v>
      </c>
      <c r="I22" s="375">
        <f t="shared" si="5"/>
        <v>15</v>
      </c>
      <c r="J22" s="20">
        <v>44</v>
      </c>
      <c r="K22" s="71">
        <v>6</v>
      </c>
    </row>
    <row r="23" spans="1:11">
      <c r="A23" s="624" t="s">
        <v>165</v>
      </c>
      <c r="B23" s="627" t="s">
        <v>125</v>
      </c>
      <c r="C23" s="442">
        <v>3.5</v>
      </c>
      <c r="D23" s="442">
        <v>2.5</v>
      </c>
      <c r="E23" s="618" t="s">
        <v>85</v>
      </c>
      <c r="F23" s="353">
        <v>320</v>
      </c>
      <c r="G23" s="443">
        <f t="shared" si="3"/>
        <v>91.428571428571431</v>
      </c>
      <c r="H23" s="442">
        <f t="shared" si="4"/>
        <v>21</v>
      </c>
      <c r="I23" s="444">
        <f t="shared" si="5"/>
        <v>15.238095238095237</v>
      </c>
      <c r="J23" s="272">
        <v>180</v>
      </c>
      <c r="K23" s="71">
        <v>6</v>
      </c>
    </row>
    <row r="24" spans="1:11" ht="12.75" customHeight="1">
      <c r="A24" s="624"/>
      <c r="B24" s="627"/>
      <c r="C24" s="372">
        <v>7.5</v>
      </c>
      <c r="D24" s="372">
        <v>5.6</v>
      </c>
      <c r="E24" s="618"/>
      <c r="F24" s="353">
        <v>550</v>
      </c>
      <c r="G24" s="352">
        <f t="shared" si="3"/>
        <v>73.333333333333329</v>
      </c>
      <c r="H24" s="372">
        <f t="shared" si="4"/>
        <v>45</v>
      </c>
      <c r="I24" s="375">
        <f t="shared" si="5"/>
        <v>12.222222222222221</v>
      </c>
      <c r="J24" s="20">
        <v>80</v>
      </c>
      <c r="K24" s="71">
        <v>6</v>
      </c>
    </row>
    <row r="25" spans="1:11">
      <c r="A25" s="624"/>
      <c r="B25" s="627"/>
      <c r="C25" s="372">
        <v>15</v>
      </c>
      <c r="D25" s="372">
        <v>11</v>
      </c>
      <c r="E25" s="618"/>
      <c r="F25" s="353">
        <v>1000</v>
      </c>
      <c r="G25" s="352">
        <f t="shared" si="3"/>
        <v>66.666666666666671</v>
      </c>
      <c r="H25" s="372">
        <f t="shared" si="4"/>
        <v>90</v>
      </c>
      <c r="I25" s="375">
        <f t="shared" si="5"/>
        <v>11.111111111111111</v>
      </c>
      <c r="J25" s="20">
        <v>44</v>
      </c>
      <c r="K25" s="71">
        <v>6</v>
      </c>
    </row>
    <row r="26" spans="1:11">
      <c r="A26" s="624"/>
      <c r="B26" s="627"/>
      <c r="C26" s="372">
        <v>25</v>
      </c>
      <c r="D26" s="372">
        <v>18</v>
      </c>
      <c r="E26" s="619"/>
      <c r="F26" s="353">
        <v>1550</v>
      </c>
      <c r="G26" s="352">
        <f t="shared" si="3"/>
        <v>62</v>
      </c>
      <c r="H26" s="372">
        <f t="shared" si="4"/>
        <v>150</v>
      </c>
      <c r="I26" s="375">
        <f t="shared" si="5"/>
        <v>10.333333333333334</v>
      </c>
      <c r="J26" s="20">
        <v>36</v>
      </c>
      <c r="K26" s="71">
        <v>6</v>
      </c>
    </row>
    <row r="27" spans="1:11">
      <c r="A27" s="629" t="s">
        <v>322</v>
      </c>
      <c r="B27" s="630" t="s">
        <v>125</v>
      </c>
      <c r="C27" s="442">
        <v>3</v>
      </c>
      <c r="D27" s="442">
        <v>2.5</v>
      </c>
      <c r="E27" s="617" t="s">
        <v>90</v>
      </c>
      <c r="F27" s="353">
        <v>230</v>
      </c>
      <c r="G27" s="443">
        <f t="shared" si="3"/>
        <v>76.666666666666671</v>
      </c>
      <c r="H27" s="372">
        <f t="shared" si="4"/>
        <v>15</v>
      </c>
      <c r="I27" s="444">
        <f t="shared" si="5"/>
        <v>15.333333333333334</v>
      </c>
      <c r="J27" s="20">
        <v>180</v>
      </c>
      <c r="K27" s="71">
        <v>5</v>
      </c>
    </row>
    <row r="28" spans="1:11" ht="12.75" customHeight="1">
      <c r="A28" s="629"/>
      <c r="B28" s="630"/>
      <c r="C28" s="372">
        <v>7</v>
      </c>
      <c r="D28" s="372">
        <v>5.6</v>
      </c>
      <c r="E28" s="618"/>
      <c r="F28" s="353">
        <v>430</v>
      </c>
      <c r="G28" s="352">
        <f t="shared" si="3"/>
        <v>61.428571428571431</v>
      </c>
      <c r="H28" s="372">
        <f t="shared" si="4"/>
        <v>35</v>
      </c>
      <c r="I28" s="375">
        <f t="shared" si="5"/>
        <v>12.285714285714286</v>
      </c>
      <c r="J28" s="20">
        <v>80</v>
      </c>
      <c r="K28" s="71">
        <v>5</v>
      </c>
    </row>
    <row r="29" spans="1:11">
      <c r="A29" s="629"/>
      <c r="B29" s="630"/>
      <c r="C29" s="372">
        <v>14</v>
      </c>
      <c r="D29" s="372">
        <v>11</v>
      </c>
      <c r="E29" s="618"/>
      <c r="F29" s="353">
        <v>800</v>
      </c>
      <c r="G29" s="352">
        <f t="shared" si="3"/>
        <v>57.142857142857146</v>
      </c>
      <c r="H29" s="372">
        <f t="shared" si="4"/>
        <v>70</v>
      </c>
      <c r="I29" s="375">
        <f t="shared" si="5"/>
        <v>11.428571428571429</v>
      </c>
      <c r="J29" s="20">
        <v>44</v>
      </c>
      <c r="K29" s="71">
        <v>5</v>
      </c>
    </row>
    <row r="30" spans="1:11">
      <c r="A30" s="629"/>
      <c r="B30" s="630"/>
      <c r="C30" s="372">
        <v>23</v>
      </c>
      <c r="D30" s="372">
        <v>18</v>
      </c>
      <c r="E30" s="619"/>
      <c r="F30" s="353">
        <v>1280</v>
      </c>
      <c r="G30" s="352">
        <f t="shared" si="3"/>
        <v>55.652173913043477</v>
      </c>
      <c r="H30" s="372">
        <f t="shared" si="4"/>
        <v>115</v>
      </c>
      <c r="I30" s="375">
        <f t="shared" si="5"/>
        <v>11.130434782608695</v>
      </c>
      <c r="J30" s="20">
        <v>36</v>
      </c>
      <c r="K30" s="71">
        <v>5</v>
      </c>
    </row>
    <row r="31" spans="1:11">
      <c r="A31" s="623" t="s">
        <v>166</v>
      </c>
      <c r="B31" s="626" t="s">
        <v>124</v>
      </c>
      <c r="C31" s="442">
        <v>3.5</v>
      </c>
      <c r="D31" s="442">
        <v>2.5</v>
      </c>
      <c r="E31" s="617" t="s">
        <v>84</v>
      </c>
      <c r="F31" s="353">
        <v>380</v>
      </c>
      <c r="G31" s="352">
        <f t="shared" si="3"/>
        <v>108.57142857142857</v>
      </c>
      <c r="H31" s="372">
        <f t="shared" si="4"/>
        <v>17.5</v>
      </c>
      <c r="I31" s="375">
        <f t="shared" si="5"/>
        <v>21.714285714285715</v>
      </c>
      <c r="J31" s="20">
        <v>180</v>
      </c>
      <c r="K31" s="71">
        <v>5</v>
      </c>
    </row>
    <row r="32" spans="1:11" ht="12.75" customHeight="1">
      <c r="A32" s="624"/>
      <c r="B32" s="627"/>
      <c r="C32" s="372">
        <v>7.5</v>
      </c>
      <c r="D32" s="372">
        <v>5.6</v>
      </c>
      <c r="E32" s="618"/>
      <c r="F32" s="353">
        <v>690</v>
      </c>
      <c r="G32" s="352">
        <f t="shared" si="3"/>
        <v>92</v>
      </c>
      <c r="H32" s="372">
        <f t="shared" si="4"/>
        <v>37.5</v>
      </c>
      <c r="I32" s="375">
        <f t="shared" si="5"/>
        <v>18.399999999999999</v>
      </c>
      <c r="J32" s="20">
        <v>80</v>
      </c>
      <c r="K32" s="71">
        <v>5</v>
      </c>
    </row>
    <row r="33" spans="1:11">
      <c r="A33" s="624"/>
      <c r="B33" s="627"/>
      <c r="C33" s="372">
        <v>15</v>
      </c>
      <c r="D33" s="372">
        <v>11</v>
      </c>
      <c r="E33" s="618"/>
      <c r="F33" s="353">
        <v>1280</v>
      </c>
      <c r="G33" s="352">
        <f t="shared" si="3"/>
        <v>85.333333333333329</v>
      </c>
      <c r="H33" s="372">
        <f t="shared" si="4"/>
        <v>75</v>
      </c>
      <c r="I33" s="375">
        <f t="shared" si="5"/>
        <v>17.066666666666666</v>
      </c>
      <c r="J33" s="20">
        <v>44</v>
      </c>
      <c r="K33" s="71">
        <v>5</v>
      </c>
    </row>
    <row r="34" spans="1:11">
      <c r="A34" s="624"/>
      <c r="B34" s="627"/>
      <c r="C34" s="372">
        <v>25</v>
      </c>
      <c r="D34" s="372">
        <v>18</v>
      </c>
      <c r="E34" s="619"/>
      <c r="F34" s="353">
        <v>2110</v>
      </c>
      <c r="G34" s="352">
        <f t="shared" si="3"/>
        <v>84.4</v>
      </c>
      <c r="H34" s="372">
        <f t="shared" si="4"/>
        <v>125</v>
      </c>
      <c r="I34" s="375">
        <f t="shared" si="5"/>
        <v>16.88</v>
      </c>
      <c r="J34" s="20">
        <v>36</v>
      </c>
      <c r="K34" s="71">
        <v>5</v>
      </c>
    </row>
    <row r="35" spans="1:11">
      <c r="A35" s="623" t="s">
        <v>323</v>
      </c>
      <c r="B35" s="626" t="s">
        <v>124</v>
      </c>
      <c r="C35" s="442">
        <v>3</v>
      </c>
      <c r="D35" s="442">
        <v>2.5</v>
      </c>
      <c r="E35" s="617" t="s">
        <v>90</v>
      </c>
      <c r="F35" s="353">
        <v>310</v>
      </c>
      <c r="G35" s="443">
        <f t="shared" si="3"/>
        <v>103.33333333333333</v>
      </c>
      <c r="H35" s="372">
        <f t="shared" si="4"/>
        <v>15</v>
      </c>
      <c r="I35" s="444">
        <f t="shared" si="5"/>
        <v>20.666666666666668</v>
      </c>
      <c r="J35" s="20">
        <v>180</v>
      </c>
      <c r="K35" s="71">
        <v>5</v>
      </c>
    </row>
    <row r="36" spans="1:11" ht="12.75" customHeight="1">
      <c r="A36" s="624"/>
      <c r="B36" s="627"/>
      <c r="C36" s="372">
        <v>7</v>
      </c>
      <c r="D36" s="372">
        <v>5.6</v>
      </c>
      <c r="E36" s="618"/>
      <c r="F36" s="353">
        <v>570</v>
      </c>
      <c r="G36" s="352">
        <f t="shared" si="3"/>
        <v>81.428571428571431</v>
      </c>
      <c r="H36" s="372">
        <f t="shared" si="4"/>
        <v>35</v>
      </c>
      <c r="I36" s="375">
        <f t="shared" si="5"/>
        <v>16.285714285714285</v>
      </c>
      <c r="J36" s="20">
        <v>80</v>
      </c>
      <c r="K36" s="71">
        <v>5</v>
      </c>
    </row>
    <row r="37" spans="1:11">
      <c r="A37" s="624"/>
      <c r="B37" s="627"/>
      <c r="C37" s="372">
        <v>14</v>
      </c>
      <c r="D37" s="372">
        <v>11</v>
      </c>
      <c r="E37" s="618"/>
      <c r="F37" s="353">
        <v>1080</v>
      </c>
      <c r="G37" s="352">
        <f t="shared" si="3"/>
        <v>77.142857142857139</v>
      </c>
      <c r="H37" s="372">
        <f t="shared" si="4"/>
        <v>70</v>
      </c>
      <c r="I37" s="375">
        <f t="shared" si="5"/>
        <v>15.428571428571429</v>
      </c>
      <c r="J37" s="20">
        <v>44</v>
      </c>
      <c r="K37" s="71">
        <v>5</v>
      </c>
    </row>
    <row r="38" spans="1:11">
      <c r="A38" s="624"/>
      <c r="B38" s="627"/>
      <c r="C38" s="372">
        <v>23</v>
      </c>
      <c r="D38" s="372">
        <v>18</v>
      </c>
      <c r="E38" s="619"/>
      <c r="F38" s="353">
        <v>1690</v>
      </c>
      <c r="G38" s="352">
        <f t="shared" si="3"/>
        <v>73.478260869565219</v>
      </c>
      <c r="H38" s="372">
        <f t="shared" si="4"/>
        <v>115</v>
      </c>
      <c r="I38" s="375">
        <f t="shared" si="5"/>
        <v>14.695652173913043</v>
      </c>
      <c r="J38" s="20">
        <v>36</v>
      </c>
      <c r="K38" s="71">
        <v>5</v>
      </c>
    </row>
    <row r="39" spans="1:11">
      <c r="A39" s="623" t="s">
        <v>167</v>
      </c>
      <c r="B39" s="626" t="s">
        <v>46</v>
      </c>
      <c r="C39" s="442">
        <v>3.5</v>
      </c>
      <c r="D39" s="442">
        <v>2.5</v>
      </c>
      <c r="E39" s="617" t="s">
        <v>86</v>
      </c>
      <c r="F39" s="353">
        <v>270</v>
      </c>
      <c r="G39" s="352">
        <f t="shared" si="3"/>
        <v>77.142857142857139</v>
      </c>
      <c r="H39" s="372">
        <f t="shared" si="4"/>
        <v>24.5</v>
      </c>
      <c r="I39" s="375">
        <f t="shared" si="5"/>
        <v>11.020408163265307</v>
      </c>
      <c r="J39" s="20">
        <v>180</v>
      </c>
      <c r="K39" s="71">
        <v>7</v>
      </c>
    </row>
    <row r="40" spans="1:11" ht="12.75" customHeight="1">
      <c r="A40" s="624"/>
      <c r="B40" s="627"/>
      <c r="C40" s="372">
        <v>7.5</v>
      </c>
      <c r="D40" s="372">
        <v>5.6</v>
      </c>
      <c r="E40" s="618"/>
      <c r="F40" s="353">
        <v>470</v>
      </c>
      <c r="G40" s="352">
        <f t="shared" si="3"/>
        <v>62.666666666666664</v>
      </c>
      <c r="H40" s="372">
        <f t="shared" si="4"/>
        <v>52.5</v>
      </c>
      <c r="I40" s="375">
        <f t="shared" si="5"/>
        <v>8.9523809523809526</v>
      </c>
      <c r="J40" s="20">
        <v>80</v>
      </c>
      <c r="K40" s="71">
        <v>7</v>
      </c>
    </row>
    <row r="41" spans="1:11" ht="12.75" customHeight="1">
      <c r="A41" s="624"/>
      <c r="B41" s="627"/>
      <c r="C41" s="372">
        <v>15</v>
      </c>
      <c r="D41" s="372">
        <v>11</v>
      </c>
      <c r="E41" s="618"/>
      <c r="F41" s="353">
        <v>910</v>
      </c>
      <c r="G41" s="352">
        <f t="shared" si="3"/>
        <v>60.666666666666664</v>
      </c>
      <c r="H41" s="372">
        <f t="shared" si="4"/>
        <v>105</v>
      </c>
      <c r="I41" s="375">
        <f t="shared" si="5"/>
        <v>8.6666666666666661</v>
      </c>
      <c r="J41" s="20">
        <v>44</v>
      </c>
      <c r="K41" s="71">
        <v>7</v>
      </c>
    </row>
    <row r="42" spans="1:11">
      <c r="A42" s="624"/>
      <c r="B42" s="627"/>
      <c r="C42" s="372">
        <v>25</v>
      </c>
      <c r="D42" s="372">
        <v>15</v>
      </c>
      <c r="E42" s="619"/>
      <c r="F42" s="353">
        <v>1470</v>
      </c>
      <c r="G42" s="352">
        <f t="shared" si="3"/>
        <v>58.8</v>
      </c>
      <c r="H42" s="372">
        <f t="shared" si="4"/>
        <v>175</v>
      </c>
      <c r="I42" s="375">
        <f t="shared" si="5"/>
        <v>8.4</v>
      </c>
      <c r="J42" s="20">
        <v>36</v>
      </c>
      <c r="K42" s="71">
        <v>7</v>
      </c>
    </row>
    <row r="43" spans="1:11">
      <c r="A43" s="623" t="s">
        <v>168</v>
      </c>
      <c r="B43" s="626" t="s">
        <v>680</v>
      </c>
      <c r="C43" s="442">
        <v>3</v>
      </c>
      <c r="D43" s="372">
        <v>5.6</v>
      </c>
      <c r="E43" s="617" t="s">
        <v>84</v>
      </c>
      <c r="F43" s="353">
        <v>340</v>
      </c>
      <c r="G43" s="352">
        <f t="shared" si="3"/>
        <v>113.33333333333333</v>
      </c>
      <c r="H43" s="372">
        <f t="shared" si="4"/>
        <v>15</v>
      </c>
      <c r="I43" s="375">
        <f t="shared" si="5"/>
        <v>22.666666666666668</v>
      </c>
      <c r="J43" s="20">
        <v>180</v>
      </c>
      <c r="K43" s="71">
        <v>5</v>
      </c>
    </row>
    <row r="44" spans="1:11">
      <c r="A44" s="624"/>
      <c r="B44" s="627"/>
      <c r="C44" s="442">
        <v>7</v>
      </c>
      <c r="D44" s="372"/>
      <c r="E44" s="618"/>
      <c r="F44" s="353">
        <v>660</v>
      </c>
      <c r="G44" s="352">
        <f t="shared" si="3"/>
        <v>94.285714285714292</v>
      </c>
      <c r="H44" s="372">
        <f t="shared" si="4"/>
        <v>35</v>
      </c>
      <c r="I44" s="375">
        <f t="shared" si="5"/>
        <v>18.857142857142858</v>
      </c>
      <c r="J44" s="20">
        <v>80</v>
      </c>
      <c r="K44" s="71">
        <v>5</v>
      </c>
    </row>
    <row r="45" spans="1:11" s="57" customFormat="1" ht="14.25">
      <c r="A45" s="624"/>
      <c r="B45" s="627"/>
      <c r="C45" s="372">
        <v>14</v>
      </c>
      <c r="D45" s="372">
        <v>11</v>
      </c>
      <c r="E45" s="618"/>
      <c r="F45" s="353">
        <v>1270</v>
      </c>
      <c r="G45" s="352">
        <f t="shared" si="3"/>
        <v>90.714285714285708</v>
      </c>
      <c r="H45" s="372">
        <f t="shared" si="4"/>
        <v>70</v>
      </c>
      <c r="I45" s="375">
        <f t="shared" si="5"/>
        <v>18.142857142857142</v>
      </c>
      <c r="J45" s="20">
        <v>44</v>
      </c>
      <c r="K45" s="71">
        <v>5</v>
      </c>
    </row>
    <row r="46" spans="1:11" s="57" customFormat="1" ht="14.25">
      <c r="A46" s="623" t="s">
        <v>169</v>
      </c>
      <c r="B46" s="626" t="s">
        <v>681</v>
      </c>
      <c r="C46" s="442">
        <v>3</v>
      </c>
      <c r="D46" s="372">
        <v>5.6</v>
      </c>
      <c r="E46" s="617" t="s">
        <v>84</v>
      </c>
      <c r="F46" s="353">
        <v>250</v>
      </c>
      <c r="G46" s="352">
        <f t="shared" si="3"/>
        <v>83.333333333333329</v>
      </c>
      <c r="H46" s="372">
        <f t="shared" si="4"/>
        <v>15</v>
      </c>
      <c r="I46" s="375">
        <f t="shared" si="5"/>
        <v>16.666666666666668</v>
      </c>
      <c r="J46" s="20">
        <v>180</v>
      </c>
      <c r="K46" s="71">
        <v>5</v>
      </c>
    </row>
    <row r="47" spans="1:11" ht="20.25" customHeight="1">
      <c r="A47" s="624"/>
      <c r="B47" s="627"/>
      <c r="C47" s="442">
        <v>7</v>
      </c>
      <c r="D47" s="372"/>
      <c r="E47" s="618"/>
      <c r="F47" s="353">
        <v>490</v>
      </c>
      <c r="G47" s="352">
        <f t="shared" si="3"/>
        <v>70</v>
      </c>
      <c r="H47" s="372">
        <f t="shared" si="4"/>
        <v>35</v>
      </c>
      <c r="I47" s="375">
        <f t="shared" si="5"/>
        <v>14</v>
      </c>
      <c r="J47" s="20">
        <v>80</v>
      </c>
      <c r="K47" s="71">
        <v>5</v>
      </c>
    </row>
    <row r="48" spans="1:11" ht="20.25" customHeight="1">
      <c r="A48" s="624"/>
      <c r="B48" s="627"/>
      <c r="C48" s="372">
        <v>14</v>
      </c>
      <c r="D48" s="372">
        <v>11</v>
      </c>
      <c r="E48" s="618"/>
      <c r="F48" s="353">
        <v>900</v>
      </c>
      <c r="G48" s="352">
        <f t="shared" si="3"/>
        <v>64.285714285714292</v>
      </c>
      <c r="H48" s="372">
        <f t="shared" si="4"/>
        <v>70</v>
      </c>
      <c r="I48" s="375">
        <f t="shared" si="5"/>
        <v>12.857142857142858</v>
      </c>
      <c r="J48" s="20">
        <v>44</v>
      </c>
      <c r="K48" s="71">
        <v>5</v>
      </c>
    </row>
    <row r="49" spans="1:11" ht="20.25" customHeight="1">
      <c r="A49" s="53" t="s">
        <v>33</v>
      </c>
      <c r="B49" s="54"/>
      <c r="C49" s="54"/>
      <c r="D49" s="54"/>
      <c r="E49" s="54"/>
      <c r="F49" s="346"/>
      <c r="G49" s="54"/>
      <c r="H49" s="54"/>
      <c r="I49" s="54"/>
      <c r="J49" s="55"/>
      <c r="K49" s="55"/>
    </row>
    <row r="50" spans="1:11" ht="17.25" customHeight="1">
      <c r="A50" s="400" t="s">
        <v>567</v>
      </c>
      <c r="B50" s="401" t="s">
        <v>568</v>
      </c>
      <c r="C50" s="372">
        <v>24</v>
      </c>
      <c r="D50" s="372">
        <v>15</v>
      </c>
      <c r="E50" s="397"/>
      <c r="F50" s="353">
        <v>1560</v>
      </c>
      <c r="G50" s="373">
        <f t="shared" ref="G50:G60" si="6">F50/C50</f>
        <v>65</v>
      </c>
      <c r="H50" s="374">
        <f t="shared" ref="H50:H60" si="7">C50/K50</f>
        <v>120</v>
      </c>
      <c r="I50" s="375">
        <f t="shared" ref="I50:I60" si="8">F50/H50</f>
        <v>13</v>
      </c>
      <c r="J50" s="20">
        <v>36</v>
      </c>
      <c r="K50" s="71">
        <v>0.2</v>
      </c>
    </row>
    <row r="51" spans="1:11" ht="19.5" customHeight="1">
      <c r="A51" s="623" t="s">
        <v>679</v>
      </c>
      <c r="B51" s="626" t="s">
        <v>123</v>
      </c>
      <c r="C51" s="372">
        <v>8</v>
      </c>
      <c r="D51" s="372">
        <v>5.6</v>
      </c>
      <c r="E51" s="583" t="s">
        <v>87</v>
      </c>
      <c r="F51" s="353">
        <v>620</v>
      </c>
      <c r="G51" s="373">
        <f t="shared" si="6"/>
        <v>77.5</v>
      </c>
      <c r="H51" s="374">
        <f t="shared" si="7"/>
        <v>40</v>
      </c>
      <c r="I51" s="375">
        <f t="shared" si="8"/>
        <v>15.5</v>
      </c>
      <c r="J51" s="20">
        <v>80</v>
      </c>
      <c r="K51" s="71">
        <v>0.2</v>
      </c>
    </row>
    <row r="52" spans="1:11" ht="19.5" customHeight="1">
      <c r="A52" s="624"/>
      <c r="B52" s="627"/>
      <c r="C52" s="372">
        <v>16</v>
      </c>
      <c r="D52" s="372">
        <v>11</v>
      </c>
      <c r="E52" s="631"/>
      <c r="F52" s="353">
        <v>1110</v>
      </c>
      <c r="G52" s="373">
        <f t="shared" si="6"/>
        <v>69.375</v>
      </c>
      <c r="H52" s="374">
        <f t="shared" si="7"/>
        <v>80</v>
      </c>
      <c r="I52" s="375">
        <f t="shared" si="8"/>
        <v>13.875</v>
      </c>
      <c r="J52" s="20">
        <v>44</v>
      </c>
      <c r="K52" s="71">
        <v>0.2</v>
      </c>
    </row>
    <row r="53" spans="1:11" ht="19.5" customHeight="1">
      <c r="A53" s="625"/>
      <c r="B53" s="628"/>
      <c r="C53" s="372">
        <v>22</v>
      </c>
      <c r="D53" s="372">
        <v>15</v>
      </c>
      <c r="E53" s="584"/>
      <c r="F53" s="353">
        <v>1470</v>
      </c>
      <c r="G53" s="373">
        <f t="shared" si="6"/>
        <v>66.818181818181813</v>
      </c>
      <c r="H53" s="374">
        <f t="shared" si="7"/>
        <v>110</v>
      </c>
      <c r="I53" s="375">
        <f t="shared" si="8"/>
        <v>13.363636363636363</v>
      </c>
      <c r="J53" s="20">
        <v>36</v>
      </c>
      <c r="K53" s="71">
        <v>0.2</v>
      </c>
    </row>
    <row r="54" spans="1:11" ht="12.75" customHeight="1">
      <c r="A54" s="623" t="s">
        <v>170</v>
      </c>
      <c r="B54" s="626" t="s">
        <v>35</v>
      </c>
      <c r="C54" s="372">
        <v>5</v>
      </c>
      <c r="D54" s="372">
        <v>5</v>
      </c>
      <c r="E54" s="617" t="s">
        <v>87</v>
      </c>
      <c r="F54" s="353">
        <v>230</v>
      </c>
      <c r="G54" s="373">
        <f t="shared" si="6"/>
        <v>46</v>
      </c>
      <c r="H54" s="374">
        <f t="shared" si="7"/>
        <v>25</v>
      </c>
      <c r="I54" s="375">
        <f t="shared" si="8"/>
        <v>9.1999999999999993</v>
      </c>
      <c r="J54" s="20">
        <v>90</v>
      </c>
      <c r="K54" s="71">
        <v>0.2</v>
      </c>
    </row>
    <row r="55" spans="1:11">
      <c r="A55" s="625"/>
      <c r="B55" s="628"/>
      <c r="C55" s="372">
        <v>10</v>
      </c>
      <c r="D55" s="372">
        <v>10</v>
      </c>
      <c r="E55" s="619"/>
      <c r="F55" s="353">
        <v>400</v>
      </c>
      <c r="G55" s="373">
        <f t="shared" si="6"/>
        <v>40</v>
      </c>
      <c r="H55" s="374">
        <f t="shared" si="7"/>
        <v>50</v>
      </c>
      <c r="I55" s="375">
        <f t="shared" si="8"/>
        <v>8</v>
      </c>
      <c r="J55" s="20">
        <v>60</v>
      </c>
      <c r="K55" s="71">
        <v>0.2</v>
      </c>
    </row>
    <row r="56" spans="1:11">
      <c r="A56" s="623" t="s">
        <v>425</v>
      </c>
      <c r="B56" s="626" t="s">
        <v>35</v>
      </c>
      <c r="C56" s="372">
        <v>5</v>
      </c>
      <c r="D56" s="372">
        <v>5</v>
      </c>
      <c r="E56" s="617" t="s">
        <v>424</v>
      </c>
      <c r="F56" s="353">
        <v>180</v>
      </c>
      <c r="G56" s="373">
        <f t="shared" si="6"/>
        <v>36</v>
      </c>
      <c r="H56" s="374">
        <f t="shared" si="7"/>
        <v>16.666666666666668</v>
      </c>
      <c r="I56" s="375">
        <f t="shared" si="8"/>
        <v>10.799999999999999</v>
      </c>
      <c r="J56" s="20">
        <v>90</v>
      </c>
      <c r="K56" s="71">
        <v>0.3</v>
      </c>
    </row>
    <row r="57" spans="1:11" s="57" customFormat="1" ht="14.25">
      <c r="A57" s="625"/>
      <c r="B57" s="628"/>
      <c r="C57" s="372">
        <v>10</v>
      </c>
      <c r="D57" s="372">
        <v>10</v>
      </c>
      <c r="E57" s="619"/>
      <c r="F57" s="353">
        <v>310</v>
      </c>
      <c r="G57" s="373">
        <f t="shared" si="6"/>
        <v>31</v>
      </c>
      <c r="H57" s="374">
        <f t="shared" si="7"/>
        <v>33.333333333333336</v>
      </c>
      <c r="I57" s="375">
        <f t="shared" si="8"/>
        <v>9.2999999999999989</v>
      </c>
      <c r="J57" s="20">
        <v>60</v>
      </c>
      <c r="K57" s="71">
        <v>0.3</v>
      </c>
    </row>
    <row r="58" spans="1:11">
      <c r="A58" s="623" t="s">
        <v>171</v>
      </c>
      <c r="B58" s="632" t="s">
        <v>34</v>
      </c>
      <c r="C58" s="372">
        <v>1</v>
      </c>
      <c r="D58" s="372">
        <v>1</v>
      </c>
      <c r="E58" s="583" t="s">
        <v>87</v>
      </c>
      <c r="F58" s="353">
        <v>210</v>
      </c>
      <c r="G58" s="373">
        <f t="shared" si="6"/>
        <v>210</v>
      </c>
      <c r="H58" s="374">
        <f t="shared" si="7"/>
        <v>5</v>
      </c>
      <c r="I58" s="375">
        <f t="shared" si="8"/>
        <v>42</v>
      </c>
      <c r="J58" s="20">
        <v>351</v>
      </c>
      <c r="K58" s="71">
        <v>0.2</v>
      </c>
    </row>
    <row r="59" spans="1:11">
      <c r="A59" s="624"/>
      <c r="B59" s="633"/>
      <c r="C59" s="372">
        <v>5</v>
      </c>
      <c r="D59" s="372">
        <v>5</v>
      </c>
      <c r="E59" s="631"/>
      <c r="F59" s="353">
        <v>880</v>
      </c>
      <c r="G59" s="373">
        <f t="shared" si="6"/>
        <v>176</v>
      </c>
      <c r="H59" s="374">
        <f t="shared" si="7"/>
        <v>25</v>
      </c>
      <c r="I59" s="375">
        <f t="shared" si="8"/>
        <v>35.200000000000003</v>
      </c>
      <c r="J59" s="20">
        <v>90</v>
      </c>
      <c r="K59" s="71">
        <v>0.2</v>
      </c>
    </row>
    <row r="60" spans="1:11" ht="12.75" customHeight="1">
      <c r="A60" s="625"/>
      <c r="B60" s="634"/>
      <c r="C60" s="372">
        <v>10</v>
      </c>
      <c r="D60" s="372">
        <v>10</v>
      </c>
      <c r="E60" s="584"/>
      <c r="F60" s="353">
        <v>1630</v>
      </c>
      <c r="G60" s="373">
        <f t="shared" si="6"/>
        <v>163</v>
      </c>
      <c r="H60" s="374">
        <f t="shared" si="7"/>
        <v>50</v>
      </c>
      <c r="I60" s="375">
        <f t="shared" si="8"/>
        <v>32.6</v>
      </c>
      <c r="J60" s="20">
        <v>60</v>
      </c>
      <c r="K60" s="71">
        <v>0.2</v>
      </c>
    </row>
    <row r="61" spans="1:11" ht="15">
      <c r="A61" s="53" t="s">
        <v>172</v>
      </c>
      <c r="B61" s="54"/>
      <c r="C61" s="54"/>
      <c r="D61" s="54"/>
      <c r="E61" s="54"/>
      <c r="F61" s="346"/>
      <c r="G61" s="54"/>
      <c r="H61" s="54"/>
      <c r="I61" s="54"/>
      <c r="J61" s="55"/>
      <c r="K61" s="55"/>
    </row>
    <row r="62" spans="1:11" ht="12.75" customHeight="1">
      <c r="A62" s="623" t="s">
        <v>173</v>
      </c>
      <c r="B62" s="626" t="s">
        <v>174</v>
      </c>
      <c r="C62" s="372">
        <v>5</v>
      </c>
      <c r="D62" s="372"/>
      <c r="E62" s="583" t="s">
        <v>88</v>
      </c>
      <c r="F62" s="353">
        <v>170</v>
      </c>
      <c r="G62" s="352">
        <f t="shared" ref="G62:G74" si="9">F62/C62</f>
        <v>34</v>
      </c>
      <c r="H62" s="372">
        <f t="shared" ref="H62:H74" si="10">C62/K62</f>
        <v>25</v>
      </c>
      <c r="I62" s="375">
        <f t="shared" ref="I62:I74" si="11">F62/H62</f>
        <v>6.8</v>
      </c>
      <c r="J62" s="20">
        <v>180</v>
      </c>
      <c r="K62" s="71">
        <v>0.2</v>
      </c>
    </row>
    <row r="63" spans="1:11">
      <c r="A63" s="625"/>
      <c r="B63" s="628"/>
      <c r="C63" s="372">
        <v>10</v>
      </c>
      <c r="D63" s="372"/>
      <c r="E63" s="584"/>
      <c r="F63" s="353">
        <v>320</v>
      </c>
      <c r="G63" s="352">
        <f t="shared" si="9"/>
        <v>32</v>
      </c>
      <c r="H63" s="372">
        <f t="shared" si="10"/>
        <v>50</v>
      </c>
      <c r="I63" s="375">
        <f t="shared" si="11"/>
        <v>6.4</v>
      </c>
      <c r="J63" s="20">
        <v>44</v>
      </c>
      <c r="K63" s="71">
        <v>0.2</v>
      </c>
    </row>
    <row r="64" spans="1:11">
      <c r="A64" s="623" t="s">
        <v>175</v>
      </c>
      <c r="B64" s="626" t="s">
        <v>176</v>
      </c>
      <c r="C64" s="372">
        <v>5</v>
      </c>
      <c r="D64" s="372"/>
      <c r="E64" s="583" t="s">
        <v>177</v>
      </c>
      <c r="F64" s="353">
        <v>280</v>
      </c>
      <c r="G64" s="352">
        <f t="shared" si="9"/>
        <v>56</v>
      </c>
      <c r="H64" s="372">
        <f t="shared" si="10"/>
        <v>12.5</v>
      </c>
      <c r="I64" s="375">
        <f t="shared" si="11"/>
        <v>22.4</v>
      </c>
      <c r="J64" s="20">
        <v>180</v>
      </c>
      <c r="K64" s="71">
        <v>0.4</v>
      </c>
    </row>
    <row r="65" spans="1:11" ht="12.75" customHeight="1">
      <c r="A65" s="625"/>
      <c r="B65" s="628"/>
      <c r="C65" s="372">
        <v>10</v>
      </c>
      <c r="D65" s="372"/>
      <c r="E65" s="584"/>
      <c r="F65" s="353">
        <v>520</v>
      </c>
      <c r="G65" s="352">
        <f t="shared" si="9"/>
        <v>52</v>
      </c>
      <c r="H65" s="372">
        <f t="shared" si="10"/>
        <v>25</v>
      </c>
      <c r="I65" s="375">
        <f t="shared" si="11"/>
        <v>20.8</v>
      </c>
      <c r="J65" s="20">
        <v>44</v>
      </c>
      <c r="K65" s="71">
        <v>0.4</v>
      </c>
    </row>
    <row r="66" spans="1:11">
      <c r="A66" s="623" t="s">
        <v>178</v>
      </c>
      <c r="B66" s="626" t="s">
        <v>179</v>
      </c>
      <c r="C66" s="372">
        <v>0.9</v>
      </c>
      <c r="D66" s="372"/>
      <c r="E66" s="583" t="s">
        <v>88</v>
      </c>
      <c r="F66" s="353">
        <v>170</v>
      </c>
      <c r="G66" s="352">
        <f t="shared" si="9"/>
        <v>188.88888888888889</v>
      </c>
      <c r="H66" s="372">
        <f t="shared" si="10"/>
        <v>4.5</v>
      </c>
      <c r="I66" s="375">
        <f t="shared" si="11"/>
        <v>37.777777777777779</v>
      </c>
      <c r="J66" s="359">
        <v>378</v>
      </c>
      <c r="K66" s="71">
        <v>0.2</v>
      </c>
    </row>
    <row r="67" spans="1:11">
      <c r="A67" s="624"/>
      <c r="B67" s="627"/>
      <c r="C67" s="372">
        <v>2.5</v>
      </c>
      <c r="D67" s="372"/>
      <c r="E67" s="631"/>
      <c r="F67" s="353">
        <v>420</v>
      </c>
      <c r="G67" s="352">
        <f t="shared" si="9"/>
        <v>168</v>
      </c>
      <c r="H67" s="372">
        <f t="shared" si="10"/>
        <v>12.5</v>
      </c>
      <c r="I67" s="375">
        <f t="shared" si="11"/>
        <v>33.6</v>
      </c>
      <c r="J67" s="349">
        <v>180</v>
      </c>
      <c r="K67" s="71">
        <v>0.2</v>
      </c>
    </row>
    <row r="68" spans="1:11" ht="12.75" customHeight="1">
      <c r="A68" s="625"/>
      <c r="B68" s="628"/>
      <c r="C68" s="372">
        <v>10</v>
      </c>
      <c r="D68" s="372"/>
      <c r="E68" s="584"/>
      <c r="F68" s="353">
        <v>1530</v>
      </c>
      <c r="G68" s="352">
        <f t="shared" si="9"/>
        <v>153</v>
      </c>
      <c r="H68" s="372">
        <f t="shared" si="10"/>
        <v>50</v>
      </c>
      <c r="I68" s="375">
        <f t="shared" si="11"/>
        <v>30.6</v>
      </c>
      <c r="J68" s="359">
        <v>44</v>
      </c>
      <c r="K68" s="71">
        <v>0.2</v>
      </c>
    </row>
    <row r="69" spans="1:11">
      <c r="A69" s="623" t="s">
        <v>180</v>
      </c>
      <c r="B69" s="626" t="s">
        <v>47</v>
      </c>
      <c r="C69" s="372">
        <v>2.5</v>
      </c>
      <c r="D69" s="372"/>
      <c r="E69" s="583" t="s">
        <v>88</v>
      </c>
      <c r="F69" s="353">
        <v>540</v>
      </c>
      <c r="G69" s="352">
        <f t="shared" si="9"/>
        <v>216</v>
      </c>
      <c r="H69" s="372">
        <f t="shared" si="10"/>
        <v>12.5</v>
      </c>
      <c r="I69" s="375">
        <f t="shared" si="11"/>
        <v>43.2</v>
      </c>
      <c r="J69" s="349">
        <v>180</v>
      </c>
      <c r="K69" s="71">
        <v>0.2</v>
      </c>
    </row>
    <row r="70" spans="1:11">
      <c r="A70" s="624"/>
      <c r="B70" s="627"/>
      <c r="C70" s="372">
        <v>5</v>
      </c>
      <c r="D70" s="372"/>
      <c r="E70" s="631"/>
      <c r="F70" s="353">
        <v>990</v>
      </c>
      <c r="G70" s="352">
        <f t="shared" si="9"/>
        <v>198</v>
      </c>
      <c r="H70" s="372">
        <f t="shared" si="10"/>
        <v>25</v>
      </c>
      <c r="I70" s="375">
        <f t="shared" si="11"/>
        <v>39.6</v>
      </c>
      <c r="J70" s="20">
        <v>80</v>
      </c>
      <c r="K70" s="71">
        <v>0.2</v>
      </c>
    </row>
    <row r="71" spans="1:11" s="57" customFormat="1" ht="15" customHeight="1">
      <c r="A71" s="625"/>
      <c r="B71" s="628"/>
      <c r="C71" s="372">
        <v>10</v>
      </c>
      <c r="D71" s="372"/>
      <c r="E71" s="584"/>
      <c r="F71" s="353">
        <v>1840</v>
      </c>
      <c r="G71" s="352">
        <f t="shared" si="9"/>
        <v>184</v>
      </c>
      <c r="H71" s="372">
        <f t="shared" si="10"/>
        <v>50</v>
      </c>
      <c r="I71" s="375">
        <f t="shared" si="11"/>
        <v>36.799999999999997</v>
      </c>
      <c r="J71" s="20">
        <v>44</v>
      </c>
      <c r="K71" s="71">
        <v>0.2</v>
      </c>
    </row>
    <row r="72" spans="1:11">
      <c r="A72" s="623" t="s">
        <v>181</v>
      </c>
      <c r="B72" s="626" t="s">
        <v>47</v>
      </c>
      <c r="C72" s="372">
        <v>2.5</v>
      </c>
      <c r="D72" s="372"/>
      <c r="E72" s="583" t="s">
        <v>88</v>
      </c>
      <c r="F72" s="353">
        <v>570</v>
      </c>
      <c r="G72" s="352">
        <f t="shared" si="9"/>
        <v>228</v>
      </c>
      <c r="H72" s="372">
        <f t="shared" si="10"/>
        <v>12.5</v>
      </c>
      <c r="I72" s="375">
        <f t="shared" si="11"/>
        <v>45.6</v>
      </c>
      <c r="J72" s="349">
        <v>180</v>
      </c>
      <c r="K72" s="71">
        <v>0.2</v>
      </c>
    </row>
    <row r="73" spans="1:11">
      <c r="A73" s="624"/>
      <c r="B73" s="627"/>
      <c r="C73" s="372">
        <v>5</v>
      </c>
      <c r="D73" s="372"/>
      <c r="E73" s="631"/>
      <c r="F73" s="353">
        <v>1110</v>
      </c>
      <c r="G73" s="352">
        <f t="shared" si="9"/>
        <v>222</v>
      </c>
      <c r="H73" s="372">
        <f t="shared" si="10"/>
        <v>25</v>
      </c>
      <c r="I73" s="375">
        <f t="shared" si="11"/>
        <v>44.4</v>
      </c>
      <c r="J73" s="20">
        <v>80</v>
      </c>
      <c r="K73" s="71">
        <v>0.2</v>
      </c>
    </row>
    <row r="74" spans="1:11" ht="12.75" customHeight="1">
      <c r="A74" s="625"/>
      <c r="B74" s="628"/>
      <c r="C74" s="372">
        <v>10</v>
      </c>
      <c r="D74" s="372"/>
      <c r="E74" s="584"/>
      <c r="F74" s="353">
        <v>2100</v>
      </c>
      <c r="G74" s="352">
        <f t="shared" si="9"/>
        <v>210</v>
      </c>
      <c r="H74" s="372">
        <f t="shared" si="10"/>
        <v>50</v>
      </c>
      <c r="I74" s="375">
        <f t="shared" si="11"/>
        <v>42</v>
      </c>
      <c r="J74" s="20">
        <v>44</v>
      </c>
      <c r="K74" s="71">
        <v>0.2</v>
      </c>
    </row>
    <row r="75" spans="1:11" ht="15">
      <c r="A75" s="53" t="s">
        <v>182</v>
      </c>
      <c r="B75" s="54"/>
      <c r="C75" s="54"/>
      <c r="D75" s="54"/>
      <c r="E75" s="54"/>
      <c r="F75" s="346"/>
      <c r="G75" s="54"/>
      <c r="H75" s="54"/>
      <c r="I75" s="54"/>
      <c r="J75" s="55"/>
      <c r="K75" s="55"/>
    </row>
    <row r="76" spans="1:11" s="57" customFormat="1" ht="14.25">
      <c r="A76" s="623" t="s">
        <v>183</v>
      </c>
      <c r="B76" s="626" t="s">
        <v>184</v>
      </c>
      <c r="C76" s="372">
        <v>5</v>
      </c>
      <c r="D76" s="372"/>
      <c r="E76" s="583" t="s">
        <v>177</v>
      </c>
      <c r="F76" s="353">
        <v>560</v>
      </c>
      <c r="G76" s="352">
        <f>F76/C76</f>
        <v>112</v>
      </c>
      <c r="H76" s="372">
        <f>C76/K76</f>
        <v>25</v>
      </c>
      <c r="I76" s="375">
        <f>F76/H76</f>
        <v>22.4</v>
      </c>
      <c r="J76" s="20">
        <v>180</v>
      </c>
      <c r="K76" s="71">
        <v>0.2</v>
      </c>
    </row>
    <row r="77" spans="1:11" s="8" customFormat="1" ht="12.75" customHeight="1">
      <c r="A77" s="625"/>
      <c r="B77" s="628"/>
      <c r="C77" s="372">
        <v>10</v>
      </c>
      <c r="D77" s="372"/>
      <c r="E77" s="584"/>
      <c r="F77" s="353">
        <v>1080</v>
      </c>
      <c r="G77" s="352">
        <f>F77/C77</f>
        <v>108</v>
      </c>
      <c r="H77" s="372">
        <f>C77/K77</f>
        <v>50</v>
      </c>
      <c r="I77" s="375">
        <f>F77/H77</f>
        <v>21.6</v>
      </c>
      <c r="J77" s="20">
        <v>44</v>
      </c>
      <c r="K77" s="71">
        <v>0.2</v>
      </c>
    </row>
    <row r="78" spans="1:11">
      <c r="A78" s="623" t="s">
        <v>185</v>
      </c>
      <c r="B78" s="626" t="s">
        <v>184</v>
      </c>
      <c r="C78" s="372">
        <v>5</v>
      </c>
      <c r="D78" s="372"/>
      <c r="E78" s="583" t="s">
        <v>177</v>
      </c>
      <c r="F78" s="353">
        <v>770</v>
      </c>
      <c r="G78" s="352">
        <f>F78/C78</f>
        <v>154</v>
      </c>
      <c r="H78" s="372">
        <f>C78/K78</f>
        <v>25</v>
      </c>
      <c r="I78" s="375">
        <f>F78/H78</f>
        <v>30.8</v>
      </c>
      <c r="J78" s="20">
        <v>180</v>
      </c>
      <c r="K78" s="71">
        <v>0.2</v>
      </c>
    </row>
    <row r="79" spans="1:11">
      <c r="A79" s="625"/>
      <c r="B79" s="628"/>
      <c r="C79" s="372">
        <v>10</v>
      </c>
      <c r="D79" s="372"/>
      <c r="E79" s="584"/>
      <c r="F79" s="353">
        <v>1530</v>
      </c>
      <c r="G79" s="352">
        <f>F79/C79</f>
        <v>153</v>
      </c>
      <c r="H79" s="372">
        <f>C79/K79</f>
        <v>50</v>
      </c>
      <c r="I79" s="375">
        <f>F79/H79</f>
        <v>30.6</v>
      </c>
      <c r="J79" s="20">
        <v>44</v>
      </c>
      <c r="K79" s="71">
        <v>0.2</v>
      </c>
    </row>
    <row r="80" spans="1:11" ht="15">
      <c r="A80" s="53" t="s">
        <v>6</v>
      </c>
      <c r="B80" s="54"/>
      <c r="C80" s="54"/>
      <c r="D80" s="54"/>
      <c r="E80" s="54"/>
      <c r="F80" s="346"/>
      <c r="G80" s="54"/>
      <c r="H80" s="54"/>
      <c r="I80" s="54"/>
      <c r="J80" s="55"/>
      <c r="K80" s="55"/>
    </row>
    <row r="81" spans="1:11">
      <c r="A81" s="623" t="s">
        <v>477</v>
      </c>
      <c r="B81" s="626" t="s">
        <v>478</v>
      </c>
      <c r="C81" s="372">
        <v>1.5</v>
      </c>
      <c r="D81" s="372"/>
      <c r="E81" s="583" t="s">
        <v>479</v>
      </c>
      <c r="F81" s="353">
        <v>120</v>
      </c>
      <c r="G81" s="352">
        <f>F81/C81</f>
        <v>80</v>
      </c>
      <c r="H81" s="372">
        <f>C81/K81</f>
        <v>3</v>
      </c>
      <c r="I81" s="375">
        <f>F81/H81</f>
        <v>40</v>
      </c>
      <c r="J81" s="20">
        <v>351</v>
      </c>
      <c r="K81" s="71">
        <v>0.5</v>
      </c>
    </row>
    <row r="82" spans="1:11">
      <c r="A82" s="624"/>
      <c r="B82" s="627"/>
      <c r="C82" s="372">
        <v>5</v>
      </c>
      <c r="D82" s="372"/>
      <c r="E82" s="631"/>
      <c r="F82" s="353">
        <v>270</v>
      </c>
      <c r="G82" s="352">
        <f>F82/C82</f>
        <v>54</v>
      </c>
      <c r="H82" s="372">
        <f>C82/K82</f>
        <v>10</v>
      </c>
      <c r="I82" s="375">
        <f>F82/H82</f>
        <v>27</v>
      </c>
      <c r="J82" s="20">
        <v>180</v>
      </c>
      <c r="K82" s="71">
        <v>0.5</v>
      </c>
    </row>
    <row r="83" spans="1:11">
      <c r="A83" s="625"/>
      <c r="B83" s="628"/>
      <c r="C83" s="372">
        <v>18</v>
      </c>
      <c r="D83" s="372"/>
      <c r="E83" s="584"/>
      <c r="F83" s="353">
        <v>820</v>
      </c>
      <c r="G83" s="352">
        <f>F83/C83</f>
        <v>45.555555555555557</v>
      </c>
      <c r="H83" s="372">
        <f>C83/K83</f>
        <v>36</v>
      </c>
      <c r="I83" s="375">
        <f>F83/H83</f>
        <v>22.777777777777779</v>
      </c>
      <c r="J83" s="20">
        <v>44</v>
      </c>
      <c r="K83" s="71">
        <v>0.5</v>
      </c>
    </row>
    <row r="85" spans="1:11">
      <c r="A85" s="9" t="s">
        <v>691</v>
      </c>
    </row>
    <row r="86" spans="1:11">
      <c r="A86" s="51" t="s">
        <v>89</v>
      </c>
    </row>
  </sheetData>
  <mergeCells count="65">
    <mergeCell ref="A81:A83"/>
    <mergeCell ref="B81:B83"/>
    <mergeCell ref="E81:E83"/>
    <mergeCell ref="A76:A77"/>
    <mergeCell ref="B76:B77"/>
    <mergeCell ref="E76:E77"/>
    <mergeCell ref="A78:A79"/>
    <mergeCell ref="B78:B79"/>
    <mergeCell ref="E78:E79"/>
    <mergeCell ref="A69:A71"/>
    <mergeCell ref="B69:B71"/>
    <mergeCell ref="E69:E71"/>
    <mergeCell ref="A72:A74"/>
    <mergeCell ref="B72:B74"/>
    <mergeCell ref="E72:E74"/>
    <mergeCell ref="A64:A65"/>
    <mergeCell ref="B64:B65"/>
    <mergeCell ref="E64:E65"/>
    <mergeCell ref="A66:A68"/>
    <mergeCell ref="A58:A60"/>
    <mergeCell ref="B58:B60"/>
    <mergeCell ref="E58:E60"/>
    <mergeCell ref="A62:A63"/>
    <mergeCell ref="B62:B63"/>
    <mergeCell ref="E62:E63"/>
    <mergeCell ref="B66:B68"/>
    <mergeCell ref="E66:E68"/>
    <mergeCell ref="A54:A55"/>
    <mergeCell ref="B54:B55"/>
    <mergeCell ref="E54:E55"/>
    <mergeCell ref="A56:A57"/>
    <mergeCell ref="B56:B57"/>
    <mergeCell ref="E56:E57"/>
    <mergeCell ref="A39:A42"/>
    <mergeCell ref="B39:B42"/>
    <mergeCell ref="E39:E42"/>
    <mergeCell ref="A51:A53"/>
    <mergeCell ref="B51:B53"/>
    <mergeCell ref="E51:E53"/>
    <mergeCell ref="A43:A45"/>
    <mergeCell ref="B43:B45"/>
    <mergeCell ref="E43:E45"/>
    <mergeCell ref="A46:A48"/>
    <mergeCell ref="B46:B48"/>
    <mergeCell ref="E46:E48"/>
    <mergeCell ref="A20:A22"/>
    <mergeCell ref="B20:B22"/>
    <mergeCell ref="E20:E22"/>
    <mergeCell ref="A35:A38"/>
    <mergeCell ref="B35:B38"/>
    <mergeCell ref="E35:E38"/>
    <mergeCell ref="A27:A30"/>
    <mergeCell ref="B27:B30"/>
    <mergeCell ref="E27:E30"/>
    <mergeCell ref="A31:A34"/>
    <mergeCell ref="B31:B34"/>
    <mergeCell ref="E31:E34"/>
    <mergeCell ref="A23:A26"/>
    <mergeCell ref="B23:B26"/>
    <mergeCell ref="E23:E26"/>
    <mergeCell ref="B1:E5"/>
    <mergeCell ref="A6:B6"/>
    <mergeCell ref="A15:A17"/>
    <mergeCell ref="C15:C17"/>
    <mergeCell ref="G15:G17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2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J42"/>
  <sheetViews>
    <sheetView showGridLines="0" workbookViewId="0">
      <selection activeCell="I11" sqref="I11"/>
    </sheetView>
  </sheetViews>
  <sheetFormatPr defaultColWidth="8.7109375" defaultRowHeight="12.75"/>
  <cols>
    <col min="1" max="1" width="21.85546875" customWidth="1"/>
    <col min="2" max="2" width="12.140625" bestFit="1" customWidth="1"/>
    <col min="3" max="3" width="8.85546875" customWidth="1"/>
    <col min="4" max="4" width="13.7109375" customWidth="1"/>
    <col min="5" max="5" width="14.7109375" customWidth="1"/>
    <col min="6" max="6" width="12.28515625" customWidth="1"/>
    <col min="7" max="7" width="3.5703125" hidden="1" customWidth="1"/>
    <col min="8" max="8" width="3.140625" hidden="1" customWidth="1"/>
  </cols>
  <sheetData>
    <row r="1" spans="1:8" s="4" customFormat="1" ht="12.75" customHeight="1">
      <c r="B1" s="635" t="s">
        <v>51</v>
      </c>
      <c r="C1" s="635"/>
      <c r="D1" s="65"/>
      <c r="F1" s="34" t="s">
        <v>476</v>
      </c>
    </row>
    <row r="2" spans="1:8" ht="14.25" customHeight="1">
      <c r="A2" s="17"/>
      <c r="B2" s="635"/>
      <c r="C2" s="635"/>
      <c r="D2" s="65"/>
      <c r="F2" s="35" t="s">
        <v>245</v>
      </c>
    </row>
    <row r="3" spans="1:8" ht="14.25" customHeight="1">
      <c r="A3" s="17"/>
      <c r="B3" s="635"/>
      <c r="C3" s="635"/>
      <c r="D3" s="65"/>
      <c r="F3" s="35" t="s">
        <v>66</v>
      </c>
    </row>
    <row r="4" spans="1:8" s="4" customFormat="1" ht="12.75" customHeight="1">
      <c r="B4" s="635"/>
      <c r="C4" s="635"/>
      <c r="D4" s="65"/>
      <c r="F4" s="35" t="s">
        <v>62</v>
      </c>
    </row>
    <row r="5" spans="1:8" s="4" customFormat="1">
      <c r="B5" s="636"/>
      <c r="C5" s="636"/>
      <c r="D5" s="668" t="s">
        <v>695</v>
      </c>
      <c r="F5" s="403" t="s">
        <v>571</v>
      </c>
    </row>
    <row r="6" spans="1:8" s="8" customFormat="1" ht="33.75">
      <c r="A6" s="75" t="s">
        <v>79</v>
      </c>
      <c r="B6" s="76" t="s">
        <v>43</v>
      </c>
      <c r="C6" s="77" t="s">
        <v>67</v>
      </c>
      <c r="D6" s="78" t="s">
        <v>45</v>
      </c>
      <c r="E6" s="78" t="s">
        <v>432</v>
      </c>
      <c r="F6" s="379" t="s">
        <v>4</v>
      </c>
      <c r="G6"/>
    </row>
    <row r="7" spans="1:8" ht="15" customHeight="1">
      <c r="A7" s="637" t="s">
        <v>684</v>
      </c>
      <c r="B7" s="61" t="s">
        <v>42</v>
      </c>
      <c r="C7" s="62" t="s">
        <v>36</v>
      </c>
      <c r="D7" s="454">
        <v>980</v>
      </c>
      <c r="E7" s="52">
        <v>3.5</v>
      </c>
      <c r="F7" s="74">
        <f t="shared" ref="F7:F12" si="0">D7/E7</f>
        <v>280</v>
      </c>
    </row>
    <row r="8" spans="1:8" ht="15">
      <c r="A8" s="638"/>
      <c r="B8" s="61" t="s">
        <v>41</v>
      </c>
      <c r="C8" s="62" t="s">
        <v>36</v>
      </c>
      <c r="D8" s="454">
        <f>[3]пластер!O11</f>
        <v>680</v>
      </c>
      <c r="E8" s="52">
        <v>4</v>
      </c>
      <c r="F8" s="74">
        <f t="shared" si="0"/>
        <v>170</v>
      </c>
    </row>
    <row r="9" spans="1:8" ht="15">
      <c r="A9" s="638"/>
      <c r="B9" s="61" t="s">
        <v>40</v>
      </c>
      <c r="C9" s="62" t="s">
        <v>36</v>
      </c>
      <c r="D9" s="454">
        <f>[3]пластер!O16</f>
        <v>650</v>
      </c>
      <c r="E9" s="52">
        <v>5</v>
      </c>
      <c r="F9" s="74">
        <f t="shared" si="0"/>
        <v>130</v>
      </c>
    </row>
    <row r="10" spans="1:8" ht="15">
      <c r="A10" s="638"/>
      <c r="B10" s="61" t="s">
        <v>39</v>
      </c>
      <c r="C10" s="62" t="s">
        <v>36</v>
      </c>
      <c r="D10" s="454">
        <f>[3]пластер!O19</f>
        <v>775</v>
      </c>
      <c r="E10" s="52">
        <v>3.5</v>
      </c>
      <c r="F10" s="74">
        <f t="shared" si="0"/>
        <v>221.42857142857142</v>
      </c>
    </row>
    <row r="11" spans="1:8" ht="15">
      <c r="A11" s="638"/>
      <c r="B11" s="61" t="s">
        <v>38</v>
      </c>
      <c r="C11" s="62" t="s">
        <v>36</v>
      </c>
      <c r="D11" s="454">
        <f>[3]пластер!O22</f>
        <v>595</v>
      </c>
      <c r="E11" s="52">
        <v>5</v>
      </c>
      <c r="F11" s="74">
        <f t="shared" si="0"/>
        <v>119</v>
      </c>
    </row>
    <row r="12" spans="1:8" ht="15">
      <c r="A12" s="639"/>
      <c r="B12" s="61" t="s">
        <v>37</v>
      </c>
      <c r="C12" s="62" t="s">
        <v>36</v>
      </c>
      <c r="D12" s="454">
        <f>[3]пластер!O25</f>
        <v>1270</v>
      </c>
      <c r="E12" s="52">
        <v>3.5</v>
      </c>
      <c r="F12" s="74">
        <f t="shared" si="0"/>
        <v>362.85714285714283</v>
      </c>
    </row>
    <row r="13" spans="1:8" s="15" customFormat="1" ht="23.25" customHeight="1">
      <c r="A13" s="520" t="s">
        <v>393</v>
      </c>
      <c r="B13" s="490"/>
      <c r="C13" s="248" t="s">
        <v>28</v>
      </c>
      <c r="D13" s="445">
        <v>260</v>
      </c>
      <c r="E13" s="250">
        <f>G13/H13</f>
        <v>7.5</v>
      </c>
      <c r="F13" s="251">
        <f>D13/E13</f>
        <v>34.666666666666664</v>
      </c>
      <c r="G13" s="232">
        <v>1.5</v>
      </c>
      <c r="H13" s="260">
        <v>0.2</v>
      </c>
    </row>
    <row r="14" spans="1:8" s="15" customFormat="1" ht="23.25" customHeight="1">
      <c r="A14" s="493"/>
      <c r="B14" s="494"/>
      <c r="C14" s="248" t="s">
        <v>131</v>
      </c>
      <c r="D14" s="445">
        <v>1020</v>
      </c>
      <c r="E14" s="250">
        <f>G14/H14</f>
        <v>35</v>
      </c>
      <c r="F14" s="251">
        <f>D14/E14</f>
        <v>29.142857142857142</v>
      </c>
      <c r="G14" s="232">
        <v>7</v>
      </c>
      <c r="H14" s="260">
        <v>0.2</v>
      </c>
    </row>
    <row r="15" spans="1:8" s="15" customFormat="1" ht="49.5" customHeight="1">
      <c r="A15" s="484" t="s">
        <v>685</v>
      </c>
      <c r="B15" s="484"/>
      <c r="C15" s="248" t="s">
        <v>569</v>
      </c>
      <c r="D15" s="445">
        <v>45</v>
      </c>
      <c r="E15" s="250"/>
      <c r="F15" s="251"/>
      <c r="G15" s="377"/>
      <c r="H15" s="378"/>
    </row>
    <row r="16" spans="1:8" ht="23.25" customHeight="1">
      <c r="A16" s="8"/>
      <c r="B16" s="8"/>
      <c r="C16" s="18"/>
      <c r="D16" s="18"/>
      <c r="E16" s="18"/>
      <c r="F16" s="18"/>
    </row>
    <row r="17" spans="1:6" ht="21.75" customHeight="1">
      <c r="B17" s="471" t="s">
        <v>132</v>
      </c>
      <c r="C17" s="471"/>
      <c r="D17" s="6"/>
      <c r="F17" s="18"/>
    </row>
    <row r="18" spans="1:6" ht="14.25" customHeight="1">
      <c r="B18" s="471"/>
      <c r="C18" s="471"/>
      <c r="D18" s="6"/>
      <c r="F18" s="18"/>
    </row>
    <row r="19" spans="1:6" ht="14.25" customHeight="1">
      <c r="B19" s="471"/>
      <c r="C19" s="471"/>
      <c r="D19" s="6"/>
      <c r="F19" s="18"/>
    </row>
    <row r="20" spans="1:6" ht="26.25" customHeight="1">
      <c r="B20" s="472"/>
      <c r="C20" s="472"/>
      <c r="D20" s="19"/>
      <c r="F20" s="32"/>
    </row>
    <row r="21" spans="1:6" ht="33.75">
      <c r="A21" s="207" t="s">
        <v>133</v>
      </c>
      <c r="B21" s="273" t="s">
        <v>134</v>
      </c>
      <c r="C21" s="274" t="s">
        <v>444</v>
      </c>
      <c r="D21" s="376" t="s">
        <v>45</v>
      </c>
      <c r="E21" s="208" t="s">
        <v>432</v>
      </c>
      <c r="F21" s="209" t="s">
        <v>4</v>
      </c>
    </row>
    <row r="22" spans="1:6" ht="15.75">
      <c r="A22" s="210" t="s">
        <v>135</v>
      </c>
      <c r="B22" s="120" t="s">
        <v>136</v>
      </c>
      <c r="C22" s="62" t="s">
        <v>433</v>
      </c>
      <c r="D22" s="455">
        <v>1070</v>
      </c>
      <c r="E22" s="52">
        <v>4</v>
      </c>
      <c r="F22" s="121">
        <f>D22/E22</f>
        <v>267.5</v>
      </c>
    </row>
    <row r="23" spans="1:6" ht="15.75">
      <c r="A23" s="211"/>
      <c r="B23" s="120" t="s">
        <v>137</v>
      </c>
      <c r="C23" s="62" t="s">
        <v>434</v>
      </c>
      <c r="D23" s="455">
        <v>1070</v>
      </c>
      <c r="E23" s="52">
        <v>4</v>
      </c>
      <c r="F23" s="121">
        <f t="shared" ref="F23:F38" si="1">D23/E23</f>
        <v>267.5</v>
      </c>
    </row>
    <row r="24" spans="1:6" ht="15.75">
      <c r="A24" s="211"/>
      <c r="B24" s="120" t="s">
        <v>138</v>
      </c>
      <c r="C24" s="62" t="s">
        <v>435</v>
      </c>
      <c r="D24" s="455">
        <v>1230</v>
      </c>
      <c r="E24" s="52">
        <v>4</v>
      </c>
      <c r="F24" s="121">
        <f t="shared" si="1"/>
        <v>307.5</v>
      </c>
    </row>
    <row r="25" spans="1:6" ht="15.75">
      <c r="A25" s="211"/>
      <c r="B25" s="120" t="s">
        <v>139</v>
      </c>
      <c r="C25" s="62" t="s">
        <v>436</v>
      </c>
      <c r="D25" s="455">
        <v>1070</v>
      </c>
      <c r="E25" s="52">
        <v>4</v>
      </c>
      <c r="F25" s="121">
        <f t="shared" si="1"/>
        <v>267.5</v>
      </c>
    </row>
    <row r="26" spans="1:6" ht="15.75">
      <c r="A26" s="211"/>
      <c r="B26" s="120" t="s">
        <v>140</v>
      </c>
      <c r="C26" s="62" t="s">
        <v>437</v>
      </c>
      <c r="D26" s="455">
        <v>1230</v>
      </c>
      <c r="E26" s="52">
        <v>4</v>
      </c>
      <c r="F26" s="121">
        <f t="shared" si="1"/>
        <v>307.5</v>
      </c>
    </row>
    <row r="27" spans="1:6" ht="15.75">
      <c r="A27" s="211"/>
      <c r="B27" s="120" t="s">
        <v>141</v>
      </c>
      <c r="C27" s="62" t="s">
        <v>436</v>
      </c>
      <c r="D27" s="455">
        <v>1320</v>
      </c>
      <c r="E27" s="52">
        <v>4</v>
      </c>
      <c r="F27" s="121">
        <f t="shared" si="1"/>
        <v>330</v>
      </c>
    </row>
    <row r="28" spans="1:6" ht="15.75">
      <c r="A28" s="211"/>
      <c r="B28" s="120" t="s">
        <v>142</v>
      </c>
      <c r="C28" s="62" t="s">
        <v>434</v>
      </c>
      <c r="D28" s="455">
        <v>1230</v>
      </c>
      <c r="E28" s="52">
        <v>4</v>
      </c>
      <c r="F28" s="121">
        <f t="shared" si="1"/>
        <v>307.5</v>
      </c>
    </row>
    <row r="29" spans="1:6" ht="15.75">
      <c r="A29" s="211"/>
      <c r="B29" s="120" t="s">
        <v>143</v>
      </c>
      <c r="C29" s="62" t="s">
        <v>438</v>
      </c>
      <c r="D29" s="455">
        <v>930</v>
      </c>
      <c r="E29" s="52">
        <v>4</v>
      </c>
      <c r="F29" s="121">
        <f t="shared" si="1"/>
        <v>232.5</v>
      </c>
    </row>
    <row r="30" spans="1:6" ht="15.75">
      <c r="A30" s="211"/>
      <c r="B30" s="120" t="s">
        <v>144</v>
      </c>
      <c r="C30" s="62" t="s">
        <v>439</v>
      </c>
      <c r="D30" s="455">
        <v>1620</v>
      </c>
      <c r="E30" s="52">
        <v>4</v>
      </c>
      <c r="F30" s="121">
        <f t="shared" si="1"/>
        <v>405</v>
      </c>
    </row>
    <row r="31" spans="1:6" ht="15.75">
      <c r="A31" s="212"/>
      <c r="B31" s="120" t="s">
        <v>145</v>
      </c>
      <c r="C31" s="62" t="s">
        <v>440</v>
      </c>
      <c r="D31" s="455">
        <v>1890</v>
      </c>
      <c r="E31" s="52">
        <v>4</v>
      </c>
      <c r="F31" s="121">
        <f t="shared" si="1"/>
        <v>472.5</v>
      </c>
    </row>
    <row r="32" spans="1:6" ht="15.75">
      <c r="A32" s="210" t="s">
        <v>146</v>
      </c>
      <c r="B32" s="122">
        <v>100</v>
      </c>
      <c r="C32" s="62" t="s">
        <v>441</v>
      </c>
      <c r="D32" s="455">
        <v>2390</v>
      </c>
      <c r="E32" s="52">
        <v>4</v>
      </c>
      <c r="F32" s="121">
        <f t="shared" si="1"/>
        <v>597.5</v>
      </c>
    </row>
    <row r="33" spans="1:6" ht="15.75">
      <c r="A33" s="211"/>
      <c r="B33" s="122">
        <v>300</v>
      </c>
      <c r="C33" s="62" t="s">
        <v>442</v>
      </c>
      <c r="D33" s="455">
        <v>1660</v>
      </c>
      <c r="E33" s="52">
        <v>4</v>
      </c>
      <c r="F33" s="121">
        <f t="shared" si="1"/>
        <v>415</v>
      </c>
    </row>
    <row r="34" spans="1:6" ht="15.75">
      <c r="A34" s="211"/>
      <c r="B34" s="122">
        <v>400</v>
      </c>
      <c r="C34" s="62" t="s">
        <v>434</v>
      </c>
      <c r="D34" s="455">
        <v>1660</v>
      </c>
      <c r="E34" s="52">
        <v>4</v>
      </c>
      <c r="F34" s="121">
        <f t="shared" si="1"/>
        <v>415</v>
      </c>
    </row>
    <row r="35" spans="1:6" ht="15.75">
      <c r="A35" s="211"/>
      <c r="B35" s="122">
        <v>550</v>
      </c>
      <c r="C35" s="62" t="s">
        <v>434</v>
      </c>
      <c r="D35" s="455">
        <v>1660</v>
      </c>
      <c r="E35" s="52">
        <v>4</v>
      </c>
      <c r="F35" s="121">
        <f t="shared" si="1"/>
        <v>415</v>
      </c>
    </row>
    <row r="36" spans="1:6" ht="15.75">
      <c r="A36" s="211"/>
      <c r="B36" s="122">
        <v>850</v>
      </c>
      <c r="C36" s="62" t="s">
        <v>434</v>
      </c>
      <c r="D36" s="455">
        <v>1660</v>
      </c>
      <c r="E36" s="52">
        <v>4</v>
      </c>
      <c r="F36" s="121">
        <f t="shared" si="1"/>
        <v>415</v>
      </c>
    </row>
    <row r="37" spans="1:6" ht="15.75">
      <c r="A37" s="212"/>
      <c r="B37" s="122">
        <v>950</v>
      </c>
      <c r="C37" s="62" t="s">
        <v>434</v>
      </c>
      <c r="D37" s="455">
        <v>2100</v>
      </c>
      <c r="E37" s="52">
        <v>4</v>
      </c>
      <c r="F37" s="121">
        <f t="shared" si="1"/>
        <v>525</v>
      </c>
    </row>
    <row r="38" spans="1:6" ht="15.75">
      <c r="A38" s="213" t="s">
        <v>147</v>
      </c>
      <c r="B38" s="120" t="s">
        <v>148</v>
      </c>
      <c r="C38" s="62" t="s">
        <v>443</v>
      </c>
      <c r="D38" s="455">
        <v>2870</v>
      </c>
      <c r="E38" s="52">
        <v>4</v>
      </c>
      <c r="F38" s="121">
        <f t="shared" si="1"/>
        <v>717.5</v>
      </c>
    </row>
    <row r="41" spans="1:6" s="4" customFormat="1">
      <c r="A41" s="51" t="s">
        <v>55</v>
      </c>
      <c r="B41" s="5"/>
      <c r="C41" s="21"/>
      <c r="D41" s="30"/>
      <c r="E41" s="24"/>
    </row>
    <row r="42" spans="1:6" ht="14.25">
      <c r="A42" s="51" t="s">
        <v>89</v>
      </c>
      <c r="B42" s="18"/>
      <c r="C42" s="18"/>
      <c r="D42" s="18"/>
      <c r="E42" s="18"/>
      <c r="F42" s="18"/>
    </row>
  </sheetData>
  <mergeCells count="5">
    <mergeCell ref="B1:C5"/>
    <mergeCell ref="A7:A12"/>
    <mergeCell ref="A13:B14"/>
    <mergeCell ref="B17:C20"/>
    <mergeCell ref="A15:B15"/>
  </mergeCells>
  <phoneticPr fontId="8" type="noConversion"/>
  <pageMargins left="0.17" right="0.16" top="0.51" bottom="1" header="0.18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97281" r:id="rId4">
          <objectPr defaultSize="0" autoPict="0" r:id="rId5">
            <anchor moveWithCells="1" sizeWithCells="1">
              <from>
                <xdr:col>0</xdr:col>
                <xdr:colOff>85725</xdr:colOff>
                <xdr:row>17</xdr:row>
                <xdr:rowOff>38100</xdr:rowOff>
              </from>
              <to>
                <xdr:col>1</xdr:col>
                <xdr:colOff>47625</xdr:colOff>
                <xdr:row>19</xdr:row>
                <xdr:rowOff>95250</xdr:rowOff>
              </to>
            </anchor>
          </objectPr>
        </oleObject>
      </mc:Choice>
      <mc:Fallback>
        <oleObject progId="Word.Picture.8" shapeId="9728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L130"/>
  <sheetViews>
    <sheetView showGridLines="0" zoomScale="85" zoomScaleNormal="85" workbookViewId="0">
      <selection activeCell="H1" sqref="H1:J1048576"/>
    </sheetView>
  </sheetViews>
  <sheetFormatPr defaultColWidth="8.7109375" defaultRowHeight="12.75"/>
  <cols>
    <col min="1" max="1" width="24" customWidth="1"/>
    <col min="2" max="2" width="40.42578125" bestFit="1" customWidth="1"/>
    <col min="3" max="3" width="8.85546875" customWidth="1"/>
    <col min="4" max="4" width="11.85546875" customWidth="1"/>
    <col min="5" max="6" width="10.28515625" bestFit="1" customWidth="1"/>
    <col min="7" max="7" width="22" style="82" customWidth="1"/>
    <col min="8" max="8" width="6" hidden="1" customWidth="1"/>
    <col min="9" max="9" width="5.140625" hidden="1" customWidth="1"/>
  </cols>
  <sheetData>
    <row r="1" spans="1:9" s="4" customFormat="1" ht="12.75" customHeight="1">
      <c r="A1" s="93"/>
      <c r="B1" s="644" t="s">
        <v>127</v>
      </c>
      <c r="C1" s="644"/>
      <c r="D1" s="94"/>
      <c r="E1" s="94"/>
      <c r="F1" s="94"/>
      <c r="G1" s="95" t="s">
        <v>476</v>
      </c>
    </row>
    <row r="2" spans="1:9" ht="14.25" customHeight="1">
      <c r="A2" s="96"/>
      <c r="B2" s="644"/>
      <c r="C2" s="644"/>
      <c r="D2" s="94"/>
      <c r="E2" s="94"/>
      <c r="F2" s="94"/>
      <c r="G2" s="97" t="s">
        <v>245</v>
      </c>
    </row>
    <row r="3" spans="1:9" ht="14.25" customHeight="1">
      <c r="A3" s="96"/>
      <c r="B3" s="644"/>
      <c r="C3" s="644"/>
      <c r="D3" s="94"/>
      <c r="E3" s="94"/>
      <c r="F3" s="94"/>
      <c r="G3" s="97" t="s">
        <v>95</v>
      </c>
    </row>
    <row r="4" spans="1:9" s="4" customFormat="1" ht="12.75" customHeight="1">
      <c r="A4" s="96"/>
      <c r="B4" s="644"/>
      <c r="C4" s="644"/>
      <c r="D4" s="94"/>
      <c r="E4" s="94"/>
      <c r="F4" s="94"/>
      <c r="G4" s="97" t="s">
        <v>188</v>
      </c>
    </row>
    <row r="5" spans="1:9" s="4" customFormat="1" ht="12.75" customHeight="1">
      <c r="A5" s="98"/>
      <c r="B5" s="94"/>
      <c r="C5" s="94"/>
      <c r="D5" s="94"/>
      <c r="E5" s="94"/>
      <c r="F5" s="94"/>
      <c r="G5" s="138" t="s">
        <v>97</v>
      </c>
    </row>
    <row r="6" spans="1:9" s="4" customFormat="1" ht="12.75" customHeight="1">
      <c r="A6" s="98"/>
      <c r="B6" s="99"/>
      <c r="C6" s="99"/>
      <c r="D6" s="99"/>
      <c r="E6" s="99"/>
      <c r="F6" s="99"/>
      <c r="G6" s="32" t="s">
        <v>431</v>
      </c>
    </row>
    <row r="7" spans="1:9" ht="24" customHeight="1">
      <c r="A7" s="645" t="s">
        <v>98</v>
      </c>
      <c r="B7" s="646"/>
      <c r="C7" s="646"/>
      <c r="D7" s="646"/>
      <c r="E7" s="646"/>
      <c r="F7" s="646"/>
      <c r="G7" s="647"/>
    </row>
    <row r="8" spans="1:9" ht="48" customHeight="1">
      <c r="A8" s="109" t="s">
        <v>67</v>
      </c>
      <c r="B8" s="648" t="s">
        <v>79</v>
      </c>
      <c r="C8" s="649"/>
      <c r="D8" s="649"/>
      <c r="E8" s="650"/>
      <c r="F8" s="119" t="s">
        <v>99</v>
      </c>
      <c r="G8" s="110" t="s">
        <v>45</v>
      </c>
    </row>
    <row r="9" spans="1:9" s="15" customFormat="1" ht="77.25" customHeight="1">
      <c r="A9" s="100" t="s">
        <v>100</v>
      </c>
      <c r="B9" s="116" t="s">
        <v>130</v>
      </c>
      <c r="C9" s="114"/>
      <c r="D9" s="114"/>
      <c r="E9" s="114"/>
      <c r="F9" s="118">
        <v>3200</v>
      </c>
      <c r="G9" s="101">
        <f>F9*2.7</f>
        <v>8640</v>
      </c>
    </row>
    <row r="10" spans="1:9" ht="94.5" customHeight="1">
      <c r="A10" s="100" t="s">
        <v>100</v>
      </c>
      <c r="B10" s="116" t="s">
        <v>128</v>
      </c>
      <c r="C10" s="114"/>
      <c r="D10" s="114"/>
      <c r="E10" s="114"/>
      <c r="F10" s="118">
        <v>3200</v>
      </c>
      <c r="G10" s="101">
        <f>F10*2.7</f>
        <v>8640</v>
      </c>
    </row>
    <row r="11" spans="1:9" ht="82.5" customHeight="1">
      <c r="A11" s="100" t="s">
        <v>100</v>
      </c>
      <c r="B11" s="117" t="s">
        <v>129</v>
      </c>
      <c r="C11" s="115"/>
      <c r="D11" s="115"/>
      <c r="E11" s="115"/>
      <c r="F11" s="118">
        <v>4000</v>
      </c>
      <c r="G11" s="101">
        <f>F11*(0.6*0.3*10)</f>
        <v>7199.9999999999991</v>
      </c>
    </row>
    <row r="12" spans="1:9" ht="24.75" customHeight="1">
      <c r="A12" s="645" t="s">
        <v>101</v>
      </c>
      <c r="B12" s="653"/>
      <c r="C12" s="653"/>
      <c r="D12" s="653"/>
      <c r="E12" s="653"/>
      <c r="F12" s="653"/>
      <c r="G12" s="654"/>
    </row>
    <row r="13" spans="1:9" ht="53.25" customHeight="1">
      <c r="A13" s="109" t="s">
        <v>67</v>
      </c>
      <c r="B13" s="111" t="s">
        <v>79</v>
      </c>
      <c r="C13" s="112" t="s">
        <v>102</v>
      </c>
      <c r="D13" s="112" t="s">
        <v>103</v>
      </c>
      <c r="E13" s="113" t="s">
        <v>104</v>
      </c>
      <c r="F13" s="113" t="s">
        <v>99</v>
      </c>
      <c r="G13" s="110" t="s">
        <v>45</v>
      </c>
    </row>
    <row r="14" spans="1:9" ht="30.75" customHeight="1">
      <c r="A14" s="655" t="s">
        <v>105</v>
      </c>
      <c r="B14" s="651" t="s">
        <v>106</v>
      </c>
      <c r="C14" s="100" t="s">
        <v>120</v>
      </c>
      <c r="D14" s="100" t="s">
        <v>107</v>
      </c>
      <c r="E14" s="100">
        <v>300</v>
      </c>
      <c r="F14" s="102">
        <f>E14*I14</f>
        <v>150</v>
      </c>
      <c r="G14" s="101">
        <f>E14*H14</f>
        <v>3750</v>
      </c>
      <c r="H14" s="233">
        <v>12.5</v>
      </c>
      <c r="I14" s="233">
        <v>0.5</v>
      </c>
    </row>
    <row r="15" spans="1:9" ht="30.75" customHeight="1">
      <c r="A15" s="656"/>
      <c r="B15" s="652"/>
      <c r="C15" s="100" t="s">
        <v>121</v>
      </c>
      <c r="D15" s="100" t="s">
        <v>107</v>
      </c>
      <c r="E15" s="100">
        <v>300</v>
      </c>
      <c r="F15" s="102">
        <f>E15*I15</f>
        <v>150</v>
      </c>
      <c r="G15" s="101">
        <f>E15*H15</f>
        <v>1050</v>
      </c>
      <c r="H15" s="233">
        <v>3.5</v>
      </c>
      <c r="I15" s="233">
        <v>0.5</v>
      </c>
    </row>
    <row r="16" spans="1:9" ht="30.75" customHeight="1">
      <c r="A16" s="655" t="s">
        <v>108</v>
      </c>
      <c r="B16" s="651" t="s">
        <v>109</v>
      </c>
      <c r="C16" s="100" t="s">
        <v>25</v>
      </c>
      <c r="D16" s="100" t="s">
        <v>110</v>
      </c>
      <c r="E16" s="100">
        <v>200</v>
      </c>
      <c r="F16" s="102">
        <f>E16*I16</f>
        <v>70</v>
      </c>
      <c r="G16" s="101">
        <f>E16*H16</f>
        <v>2000</v>
      </c>
      <c r="H16" s="233">
        <v>10</v>
      </c>
      <c r="I16" s="233">
        <v>0.35</v>
      </c>
    </row>
    <row r="17" spans="1:9" ht="30.75" customHeight="1">
      <c r="A17" s="656"/>
      <c r="B17" s="652"/>
      <c r="C17" s="100" t="s">
        <v>111</v>
      </c>
      <c r="D17" s="100" t="s">
        <v>110</v>
      </c>
      <c r="E17" s="100">
        <v>200</v>
      </c>
      <c r="F17" s="102">
        <f>E17*I17</f>
        <v>70</v>
      </c>
      <c r="G17" s="101">
        <f>E17*H17</f>
        <v>1000</v>
      </c>
      <c r="H17" s="233">
        <v>5</v>
      </c>
      <c r="I17" s="233">
        <v>0.35</v>
      </c>
    </row>
    <row r="18" spans="1:9" ht="20.25">
      <c r="A18" s="640" t="s">
        <v>112</v>
      </c>
      <c r="B18" s="641"/>
      <c r="C18" s="641"/>
      <c r="D18" s="641"/>
      <c r="E18" s="641"/>
      <c r="F18" s="642" t="s">
        <v>113</v>
      </c>
      <c r="G18" s="643"/>
    </row>
    <row r="19" spans="1:9" ht="30" customHeight="1">
      <c r="A19" s="659" t="s">
        <v>114</v>
      </c>
      <c r="B19" s="659"/>
      <c r="C19" s="659"/>
      <c r="D19" s="659"/>
      <c r="E19" s="659"/>
      <c r="F19" s="660">
        <v>1100</v>
      </c>
      <c r="G19" s="661"/>
    </row>
    <row r="20" spans="1:9" ht="30" customHeight="1">
      <c r="A20" s="659" t="s">
        <v>115</v>
      </c>
      <c r="B20" s="659"/>
      <c r="C20" s="659"/>
      <c r="D20" s="659"/>
      <c r="E20" s="659"/>
      <c r="F20" s="660">
        <v>1500</v>
      </c>
      <c r="G20" s="661"/>
    </row>
    <row r="21" spans="1:9" ht="30" customHeight="1">
      <c r="A21" s="659" t="s">
        <v>116</v>
      </c>
      <c r="B21" s="659"/>
      <c r="C21" s="659"/>
      <c r="D21" s="659"/>
      <c r="E21" s="659"/>
      <c r="F21" s="660">
        <v>2000</v>
      </c>
      <c r="G21" s="661"/>
    </row>
    <row r="22" spans="1:9" ht="30" customHeight="1">
      <c r="A22" s="659" t="s">
        <v>117</v>
      </c>
      <c r="B22" s="659"/>
      <c r="C22" s="659"/>
      <c r="D22" s="659"/>
      <c r="E22" s="659"/>
      <c r="F22" s="660">
        <v>2500</v>
      </c>
      <c r="G22" s="661"/>
    </row>
    <row r="23" spans="1:9" ht="30" customHeight="1">
      <c r="A23" s="659" t="s">
        <v>118</v>
      </c>
      <c r="B23" s="659"/>
      <c r="C23" s="659"/>
      <c r="D23" s="659"/>
      <c r="E23" s="659"/>
      <c r="F23" s="660">
        <v>3500</v>
      </c>
      <c r="G23" s="661"/>
    </row>
    <row r="24" spans="1:9">
      <c r="A24" s="657"/>
      <c r="B24" s="658"/>
      <c r="C24" s="658"/>
      <c r="D24" s="658"/>
      <c r="E24" s="103"/>
      <c r="F24" s="104"/>
      <c r="G24" s="105"/>
    </row>
    <row r="25" spans="1:9">
      <c r="A25" s="106" t="s">
        <v>119</v>
      </c>
      <c r="B25" s="107"/>
      <c r="C25" s="108"/>
      <c r="D25" s="108"/>
      <c r="E25" s="108"/>
      <c r="F25" s="104"/>
      <c r="G25" s="105"/>
    </row>
    <row r="26" spans="1:9">
      <c r="A26" s="85"/>
      <c r="B26" s="83"/>
      <c r="C26" s="86"/>
      <c r="D26" s="86"/>
      <c r="E26" s="86"/>
    </row>
    <row r="27" spans="1:9">
      <c r="A27" s="85"/>
      <c r="B27" s="83"/>
      <c r="C27" s="86"/>
      <c r="D27" s="86"/>
      <c r="E27" s="86"/>
    </row>
    <row r="28" spans="1:9">
      <c r="A28" s="85"/>
      <c r="B28" s="83"/>
      <c r="C28" s="86"/>
      <c r="D28" s="86"/>
      <c r="E28" s="86"/>
      <c r="G28"/>
    </row>
    <row r="29" spans="1:9">
      <c r="A29" s="85"/>
      <c r="B29" s="83"/>
      <c r="C29" s="87"/>
      <c r="D29" s="87"/>
      <c r="E29" s="87"/>
      <c r="G29"/>
    </row>
    <row r="30" spans="1:9">
      <c r="A30" s="85"/>
      <c r="B30" s="88"/>
      <c r="C30" s="84"/>
      <c r="D30" s="84"/>
      <c r="E30" s="84"/>
      <c r="G30"/>
    </row>
    <row r="31" spans="1:9">
      <c r="A31" s="85"/>
      <c r="B31" s="83"/>
      <c r="C31" s="84"/>
      <c r="D31" s="84"/>
      <c r="E31" s="84"/>
      <c r="G31"/>
    </row>
    <row r="32" spans="1:9">
      <c r="A32" s="85"/>
      <c r="B32" s="83"/>
      <c r="C32" s="86"/>
      <c r="D32" s="86"/>
      <c r="E32" s="86"/>
      <c r="G32"/>
    </row>
    <row r="33" spans="1:7">
      <c r="A33" s="85"/>
      <c r="B33" s="83"/>
      <c r="C33" s="86"/>
      <c r="D33" s="86"/>
      <c r="E33" s="86"/>
      <c r="G33"/>
    </row>
    <row r="34" spans="1:7">
      <c r="A34" s="85"/>
      <c r="B34" s="83"/>
      <c r="C34" s="86"/>
      <c r="D34" s="86"/>
      <c r="E34" s="86"/>
      <c r="G34"/>
    </row>
    <row r="35" spans="1:7">
      <c r="A35" s="85"/>
      <c r="B35" s="83"/>
      <c r="C35" s="86"/>
      <c r="D35" s="86"/>
      <c r="E35" s="86"/>
      <c r="G35"/>
    </row>
    <row r="36" spans="1:7">
      <c r="A36" s="85"/>
      <c r="B36" s="83"/>
      <c r="C36" s="87"/>
      <c r="D36" s="87"/>
      <c r="E36" s="87"/>
      <c r="G36"/>
    </row>
    <row r="37" spans="1:7">
      <c r="A37" s="85"/>
      <c r="B37" s="88"/>
      <c r="C37" s="84"/>
      <c r="D37" s="84"/>
      <c r="E37" s="84"/>
      <c r="G37"/>
    </row>
    <row r="38" spans="1:7">
      <c r="A38" s="85"/>
      <c r="B38" s="83"/>
      <c r="C38" s="84"/>
      <c r="D38" s="84"/>
      <c r="E38" s="84"/>
      <c r="G38"/>
    </row>
    <row r="39" spans="1:7">
      <c r="A39" s="85"/>
      <c r="B39" s="83"/>
      <c r="C39" s="86"/>
      <c r="D39" s="86"/>
      <c r="E39" s="86"/>
      <c r="G39"/>
    </row>
    <row r="40" spans="1:7">
      <c r="A40" s="85"/>
      <c r="B40" s="83"/>
      <c r="C40" s="86"/>
      <c r="D40" s="86"/>
      <c r="E40" s="86"/>
      <c r="G40"/>
    </row>
    <row r="41" spans="1:7">
      <c r="A41" s="85"/>
      <c r="B41" s="83"/>
      <c r="C41" s="86"/>
      <c r="D41" s="86"/>
      <c r="E41" s="86"/>
      <c r="G41"/>
    </row>
    <row r="42" spans="1:7">
      <c r="A42" s="89"/>
      <c r="B42" s="89"/>
      <c r="G42"/>
    </row>
    <row r="43" spans="1:7">
      <c r="A43" s="85"/>
      <c r="B43" s="88"/>
      <c r="C43" s="84"/>
      <c r="D43" s="84"/>
      <c r="E43" s="84"/>
      <c r="G43"/>
    </row>
    <row r="44" spans="1:7">
      <c r="A44" s="85"/>
      <c r="B44" s="83"/>
      <c r="C44" s="84"/>
      <c r="D44" s="84"/>
      <c r="E44" s="84"/>
      <c r="G44"/>
    </row>
    <row r="45" spans="1:7">
      <c r="A45" s="85"/>
      <c r="B45" s="88"/>
      <c r="C45" s="90"/>
      <c r="D45" s="90"/>
      <c r="E45" s="90"/>
      <c r="G45"/>
    </row>
    <row r="46" spans="1:7">
      <c r="A46" s="85"/>
      <c r="B46" s="83"/>
      <c r="C46" s="86"/>
      <c r="D46" s="86"/>
      <c r="E46" s="86"/>
      <c r="G46"/>
    </row>
    <row r="47" spans="1:7">
      <c r="A47" s="85"/>
      <c r="B47" s="83"/>
      <c r="C47" s="87"/>
      <c r="D47" s="87"/>
      <c r="E47" s="87"/>
      <c r="G47"/>
    </row>
    <row r="48" spans="1:7">
      <c r="A48" s="85"/>
      <c r="B48" s="88"/>
      <c r="C48" s="84"/>
      <c r="D48" s="84"/>
      <c r="E48" s="84"/>
      <c r="G48"/>
    </row>
    <row r="49" spans="1:7">
      <c r="A49" s="85"/>
      <c r="B49" s="83"/>
      <c r="C49" s="84"/>
      <c r="D49" s="84"/>
      <c r="E49" s="84"/>
      <c r="G49"/>
    </row>
    <row r="50" spans="1:7">
      <c r="A50" s="85"/>
      <c r="B50" s="83"/>
      <c r="C50" s="86"/>
      <c r="D50" s="86"/>
      <c r="E50" s="86"/>
      <c r="G50"/>
    </row>
    <row r="51" spans="1:7">
      <c r="A51" s="85"/>
      <c r="B51" s="83"/>
      <c r="C51" s="86"/>
      <c r="D51" s="86"/>
      <c r="E51" s="86"/>
      <c r="G51"/>
    </row>
    <row r="52" spans="1:7">
      <c r="A52" s="85"/>
      <c r="B52" s="83"/>
      <c r="C52" s="86"/>
      <c r="D52" s="86"/>
      <c r="E52" s="86"/>
      <c r="G52"/>
    </row>
    <row r="53" spans="1:7">
      <c r="A53" s="89"/>
      <c r="B53" s="89"/>
      <c r="G53"/>
    </row>
    <row r="54" spans="1:7">
      <c r="A54" s="89"/>
      <c r="B54" s="89"/>
      <c r="G54"/>
    </row>
    <row r="55" spans="1:7">
      <c r="A55" s="89"/>
      <c r="B55" s="89"/>
      <c r="G55"/>
    </row>
    <row r="56" spans="1:7">
      <c r="A56" s="89"/>
      <c r="B56" s="89"/>
      <c r="G56"/>
    </row>
    <row r="57" spans="1:7">
      <c r="A57" s="89"/>
      <c r="B57" s="89"/>
      <c r="G57"/>
    </row>
    <row r="58" spans="1:7">
      <c r="A58" s="89"/>
      <c r="B58" s="89"/>
      <c r="G58"/>
    </row>
    <row r="59" spans="1:7">
      <c r="A59" s="89"/>
      <c r="B59" s="89"/>
      <c r="G59"/>
    </row>
    <row r="60" spans="1:7">
      <c r="A60" s="89"/>
      <c r="B60" s="89"/>
      <c r="G60"/>
    </row>
    <row r="61" spans="1:7">
      <c r="A61" s="89"/>
      <c r="B61" s="89"/>
      <c r="G61"/>
    </row>
    <row r="62" spans="1:7">
      <c r="A62" s="89"/>
      <c r="B62" s="89"/>
      <c r="G62"/>
    </row>
    <row r="63" spans="1:7">
      <c r="A63" s="89"/>
      <c r="B63" s="89"/>
      <c r="G63"/>
    </row>
    <row r="64" spans="1:7">
      <c r="A64" s="89"/>
      <c r="B64" s="89"/>
      <c r="G64"/>
    </row>
    <row r="65" spans="1:7">
      <c r="A65" s="89"/>
      <c r="B65" s="89"/>
      <c r="G65"/>
    </row>
    <row r="66" spans="1:7">
      <c r="A66" s="89"/>
      <c r="B66" s="89"/>
      <c r="G66"/>
    </row>
    <row r="67" spans="1:7">
      <c r="A67" s="89"/>
      <c r="B67" s="89"/>
      <c r="G67"/>
    </row>
    <row r="68" spans="1:7">
      <c r="A68" s="89"/>
      <c r="B68" s="89"/>
      <c r="G68"/>
    </row>
    <row r="69" spans="1:7">
      <c r="A69" s="89"/>
      <c r="B69" s="89"/>
      <c r="G69"/>
    </row>
    <row r="70" spans="1:7">
      <c r="A70" s="89"/>
      <c r="B70" s="89"/>
      <c r="G70"/>
    </row>
    <row r="71" spans="1:7">
      <c r="A71" s="89"/>
      <c r="B71" s="89"/>
      <c r="G71"/>
    </row>
    <row r="72" spans="1:7">
      <c r="A72" s="89"/>
      <c r="B72" s="89"/>
      <c r="G72"/>
    </row>
    <row r="73" spans="1:7">
      <c r="A73" s="89"/>
      <c r="B73" s="89"/>
      <c r="G73"/>
    </row>
    <row r="74" spans="1:7">
      <c r="A74" s="89"/>
      <c r="B74" s="89"/>
      <c r="G74"/>
    </row>
    <row r="75" spans="1:7">
      <c r="A75" s="89"/>
      <c r="B75" s="89"/>
      <c r="G75"/>
    </row>
    <row r="76" spans="1:7">
      <c r="A76" s="89"/>
      <c r="B76" s="89"/>
      <c r="G76"/>
    </row>
    <row r="77" spans="1:7">
      <c r="A77" s="89"/>
      <c r="B77" s="89"/>
      <c r="G77"/>
    </row>
    <row r="78" spans="1:7">
      <c r="A78" s="89"/>
      <c r="B78" s="89"/>
      <c r="G78"/>
    </row>
    <row r="79" spans="1:7">
      <c r="A79" s="89"/>
      <c r="B79" s="89"/>
      <c r="G79"/>
    </row>
    <row r="80" spans="1:7">
      <c r="A80" s="89"/>
      <c r="B80" s="89"/>
      <c r="G80"/>
    </row>
    <row r="81" spans="1:7">
      <c r="A81" s="89"/>
      <c r="B81" s="89"/>
      <c r="G81"/>
    </row>
    <row r="82" spans="1:7">
      <c r="A82" s="89"/>
      <c r="B82" s="89"/>
      <c r="G82"/>
    </row>
    <row r="83" spans="1:7">
      <c r="A83" s="89"/>
      <c r="B83" s="89"/>
      <c r="G83"/>
    </row>
    <row r="84" spans="1:7">
      <c r="A84" s="89"/>
      <c r="B84" s="89"/>
      <c r="G84"/>
    </row>
    <row r="85" spans="1:7">
      <c r="A85" s="89"/>
      <c r="B85" s="89"/>
      <c r="G85"/>
    </row>
    <row r="86" spans="1:7">
      <c r="A86" s="89"/>
      <c r="B86" s="89"/>
      <c r="G86"/>
    </row>
    <row r="87" spans="1:7">
      <c r="A87" s="89"/>
      <c r="B87" s="89"/>
      <c r="G87"/>
    </row>
    <row r="88" spans="1:7">
      <c r="A88" s="89"/>
      <c r="B88" s="89"/>
      <c r="G88"/>
    </row>
    <row r="89" spans="1:7">
      <c r="A89" s="89"/>
      <c r="B89" s="89"/>
      <c r="G89"/>
    </row>
    <row r="90" spans="1:7">
      <c r="A90" s="89"/>
      <c r="B90" s="89"/>
      <c r="G90"/>
    </row>
    <row r="91" spans="1:7">
      <c r="A91" s="89"/>
      <c r="B91" s="89"/>
      <c r="G91"/>
    </row>
    <row r="92" spans="1:7">
      <c r="A92" s="89"/>
      <c r="B92" s="89"/>
      <c r="G92"/>
    </row>
    <row r="93" spans="1:7">
      <c r="A93" s="89"/>
      <c r="B93" s="89"/>
      <c r="G93"/>
    </row>
    <row r="94" spans="1:7">
      <c r="A94" s="89"/>
      <c r="B94" s="89"/>
      <c r="G94"/>
    </row>
    <row r="95" spans="1:7">
      <c r="A95" s="89"/>
      <c r="B95" s="89"/>
      <c r="G95"/>
    </row>
    <row r="96" spans="1:7">
      <c r="A96" s="89"/>
      <c r="B96" s="89"/>
      <c r="G96"/>
    </row>
    <row r="97" spans="1:7">
      <c r="A97" s="89"/>
      <c r="B97" s="89"/>
      <c r="G97"/>
    </row>
    <row r="98" spans="1:7">
      <c r="A98" s="89"/>
      <c r="B98" s="89"/>
      <c r="G98"/>
    </row>
    <row r="99" spans="1:7">
      <c r="A99" s="89"/>
      <c r="B99" s="89"/>
      <c r="G99"/>
    </row>
    <row r="100" spans="1:7">
      <c r="A100" s="89"/>
      <c r="B100" s="89"/>
      <c r="G100"/>
    </row>
    <row r="101" spans="1:7">
      <c r="A101" s="89"/>
      <c r="B101" s="89"/>
      <c r="G101"/>
    </row>
    <row r="102" spans="1:7">
      <c r="A102" s="89"/>
      <c r="B102" s="89"/>
      <c r="G102"/>
    </row>
    <row r="103" spans="1:7">
      <c r="A103" s="89"/>
      <c r="B103" s="89"/>
      <c r="G103"/>
    </row>
    <row r="104" spans="1:7">
      <c r="A104" s="89"/>
      <c r="B104" s="89"/>
      <c r="G104"/>
    </row>
    <row r="105" spans="1:7">
      <c r="A105" s="89"/>
      <c r="B105" s="89"/>
      <c r="G105"/>
    </row>
    <row r="106" spans="1:7">
      <c r="A106" s="89"/>
      <c r="B106" s="89"/>
      <c r="G106"/>
    </row>
    <row r="107" spans="1:7">
      <c r="A107" s="89"/>
      <c r="B107" s="89"/>
      <c r="G107"/>
    </row>
    <row r="108" spans="1:7">
      <c r="A108" s="89"/>
      <c r="B108" s="89"/>
      <c r="G108"/>
    </row>
    <row r="109" spans="1:7">
      <c r="A109" s="89"/>
      <c r="B109" s="89"/>
      <c r="G109"/>
    </row>
    <row r="110" spans="1:7">
      <c r="A110" s="89"/>
      <c r="B110" s="89"/>
      <c r="G110"/>
    </row>
    <row r="111" spans="1:7">
      <c r="A111" s="89"/>
      <c r="B111" s="89"/>
      <c r="G111"/>
    </row>
    <row r="112" spans="1:7">
      <c r="A112" s="89"/>
      <c r="B112" s="89"/>
      <c r="G112"/>
    </row>
    <row r="113" spans="1:7">
      <c r="A113" s="89"/>
      <c r="B113" s="89"/>
      <c r="G113"/>
    </row>
    <row r="114" spans="1:7">
      <c r="A114" s="89"/>
      <c r="B114" s="89"/>
      <c r="G114"/>
    </row>
    <row r="115" spans="1:7">
      <c r="A115" s="89"/>
      <c r="B115" s="89"/>
      <c r="G115"/>
    </row>
    <row r="116" spans="1:7">
      <c r="A116" s="89"/>
      <c r="B116" s="89"/>
      <c r="G116"/>
    </row>
    <row r="117" spans="1:7">
      <c r="A117" s="89"/>
      <c r="B117" s="89"/>
      <c r="G117"/>
    </row>
    <row r="118" spans="1:7">
      <c r="A118" s="89"/>
      <c r="B118" s="89"/>
      <c r="G118"/>
    </row>
    <row r="119" spans="1:7">
      <c r="A119" s="89"/>
      <c r="B119" s="89"/>
      <c r="G119"/>
    </row>
    <row r="120" spans="1:7">
      <c r="A120" s="89"/>
      <c r="B120" s="89"/>
      <c r="G120"/>
    </row>
    <row r="121" spans="1:7">
      <c r="A121" s="89"/>
      <c r="B121" s="89"/>
      <c r="G121"/>
    </row>
    <row r="122" spans="1:7">
      <c r="A122" s="89"/>
      <c r="B122" s="89"/>
      <c r="G122"/>
    </row>
    <row r="123" spans="1:7">
      <c r="A123" s="89"/>
      <c r="B123" s="89"/>
      <c r="G123"/>
    </row>
    <row r="124" spans="1:7">
      <c r="A124" s="89"/>
      <c r="B124" s="89"/>
      <c r="G124"/>
    </row>
    <row r="125" spans="1:7">
      <c r="A125" s="89"/>
      <c r="B125" s="89"/>
      <c r="G125"/>
    </row>
    <row r="126" spans="1:7">
      <c r="A126" s="89"/>
      <c r="B126" s="89"/>
      <c r="G126"/>
    </row>
    <row r="127" spans="1:7">
      <c r="A127" s="89"/>
      <c r="B127" s="89"/>
      <c r="G127"/>
    </row>
    <row r="128" spans="1:7">
      <c r="A128" s="89"/>
      <c r="B128" s="89"/>
      <c r="G128"/>
    </row>
    <row r="129" spans="1:7">
      <c r="A129" s="89"/>
      <c r="B129" s="89"/>
      <c r="G129"/>
    </row>
    <row r="130" spans="1:7">
      <c r="A130" s="89"/>
      <c r="B130" s="89"/>
      <c r="G130"/>
    </row>
  </sheetData>
  <mergeCells count="21">
    <mergeCell ref="A24:D24"/>
    <mergeCell ref="A19:E19"/>
    <mergeCell ref="F19:G19"/>
    <mergeCell ref="A20:E20"/>
    <mergeCell ref="F20:G20"/>
    <mergeCell ref="A21:E21"/>
    <mergeCell ref="F21:G21"/>
    <mergeCell ref="A22:E22"/>
    <mergeCell ref="F22:G22"/>
    <mergeCell ref="A23:E23"/>
    <mergeCell ref="F23:G23"/>
    <mergeCell ref="A18:E18"/>
    <mergeCell ref="F18:G18"/>
    <mergeCell ref="B1:C4"/>
    <mergeCell ref="A7:G7"/>
    <mergeCell ref="B8:E8"/>
    <mergeCell ref="B16:B17"/>
    <mergeCell ref="A12:G12"/>
    <mergeCell ref="A14:A15"/>
    <mergeCell ref="B14:B15"/>
    <mergeCell ref="A16:A17"/>
  </mergeCells>
  <phoneticPr fontId="8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OLSTA</vt:lpstr>
      <vt:lpstr>Decorazza</vt:lpstr>
      <vt:lpstr>Decorazza (за 1м.кв)</vt:lpstr>
      <vt:lpstr>Decorazza работа (2012)</vt:lpstr>
      <vt:lpstr>Штукатурки Bayramix</vt:lpstr>
      <vt:lpstr>Краски Bayramix</vt:lpstr>
      <vt:lpstr>ДОМ Prorab </vt:lpstr>
      <vt:lpstr>ЖИДКИЕ ОБОИ</vt:lpstr>
      <vt:lpstr>Cladstone</vt:lpstr>
      <vt:lpstr>Инструменты</vt:lpstr>
      <vt:lpstr>Окрасочное оборудованние</vt:lpstr>
      <vt:lpstr>Cladstone!Область_печати</vt:lpstr>
      <vt:lpstr>Decorazza!Область_печати</vt:lpstr>
      <vt:lpstr>'ДОМ Prorab '!Область_печати</vt:lpstr>
      <vt:lpstr>Инструменты!Область_печати</vt:lpstr>
      <vt:lpstr>'Краски Bayramix'!Область_печати</vt:lpstr>
      <vt:lpstr>'Окрасочное оборудованние'!Область_печати</vt:lpstr>
      <vt:lpstr>'Штукатурки Bayramix'!Область_печати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Пепинова А.</dc:creator>
  <cp:lastModifiedBy> Таня</cp:lastModifiedBy>
  <cp:lastPrinted>2016-03-28T12:29:45Z</cp:lastPrinted>
  <dcterms:created xsi:type="dcterms:W3CDTF">2001-03-30T11:14:20Z</dcterms:created>
  <dcterms:modified xsi:type="dcterms:W3CDTF">2016-04-13T12:00:59Z</dcterms:modified>
</cp:coreProperties>
</file>